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0" yWindow="3710" windowWidth="15480" windowHeight="3740" activeTab="1"/>
  </bookViews>
  <sheets>
    <sheet name="折旧未完成" sheetId="2" r:id="rId1"/>
    <sheet name="折旧完成" sheetId="3" r:id="rId2"/>
  </sheets>
  <definedNames>
    <definedName name="_xlnm._FilterDatabase" localSheetId="0" hidden="1">折旧未完成!$B$2:$AF$3</definedName>
    <definedName name="_xlnm.Print_Titles" localSheetId="0">折旧未完成!$1:$3</definedName>
  </definedNames>
  <calcPr calcId="144525"/>
</workbook>
</file>

<file path=xl/calcChain.xml><?xml version="1.0" encoding="utf-8"?>
<calcChain xmlns="http://schemas.openxmlformats.org/spreadsheetml/2006/main">
  <c r="P111" i="3" l="1"/>
  <c r="Y101" i="3" l="1"/>
  <c r="Y100" i="3"/>
  <c r="Y99" i="3"/>
  <c r="Y98" i="3"/>
  <c r="Y97" i="3"/>
  <c r="Y96" i="3"/>
  <c r="Y95" i="3"/>
  <c r="Y94" i="3"/>
  <c r="Y81" i="3"/>
  <c r="R68" i="2" l="1"/>
  <c r="R56" i="2" l="1"/>
  <c r="V7" i="2" l="1"/>
  <c r="V10" i="2"/>
  <c r="V27" i="2"/>
  <c r="Q56" i="2"/>
  <c r="AE34" i="2"/>
  <c r="AE32" i="2"/>
  <c r="AE29" i="2"/>
  <c r="AE27" i="2"/>
  <c r="AE24" i="2"/>
  <c r="AE23" i="2"/>
  <c r="AE22" i="2"/>
  <c r="AE21" i="2"/>
  <c r="AE20" i="2"/>
  <c r="AE19" i="2"/>
  <c r="AE18" i="2"/>
  <c r="AE17" i="2"/>
  <c r="AE16" i="2"/>
  <c r="AE15" i="2"/>
  <c r="AE14" i="2"/>
  <c r="AE13" i="2"/>
  <c r="AE12" i="2"/>
  <c r="AE11" i="2"/>
  <c r="V56" i="2" l="1"/>
</calcChain>
</file>

<file path=xl/comments1.xml><?xml version="1.0" encoding="utf-8"?>
<comments xmlns="http://schemas.openxmlformats.org/spreadsheetml/2006/main">
  <authors>
    <author>Administrator</author>
    <author>RXXT</author>
  </authors>
  <commentList>
    <comment ref="AE11" authorId="0">
      <text>
        <r>
          <rPr>
            <sz val="9"/>
            <rFont val="宋体"/>
            <family val="3"/>
            <charset val="134"/>
          </rPr>
          <t>设备初始原为：23426元
2011年4月25日前增值24300.31元</t>
        </r>
      </text>
    </comment>
    <comment ref="AE12" authorId="0">
      <text>
        <r>
          <rPr>
            <sz val="9"/>
            <rFont val="宋体"/>
            <family val="3"/>
            <charset val="134"/>
          </rPr>
          <t>设备初始原为：23426元
2011年4月25日前增值24300.31元</t>
        </r>
      </text>
    </comment>
    <comment ref="AE13" authorId="0">
      <text>
        <r>
          <rPr>
            <sz val="9"/>
            <rFont val="宋体"/>
            <family val="3"/>
            <charset val="134"/>
          </rPr>
          <t>设备初始原为：7083元
2011年4月25日前增值24300.31元</t>
        </r>
      </text>
    </comment>
    <comment ref="AE14" authorId="0">
      <text>
        <r>
          <rPr>
            <sz val="9"/>
            <rFont val="宋体"/>
            <family val="3"/>
            <charset val="134"/>
          </rPr>
          <t>设备初始原为：7090元
2011年4月25日前增值24300.31元</t>
        </r>
      </text>
    </comment>
    <comment ref="AE15" authorId="0">
      <text>
        <r>
          <rPr>
            <sz val="9"/>
            <rFont val="宋体"/>
            <family val="3"/>
            <charset val="134"/>
          </rPr>
          <t>设备初始原为：7090元
2011年4月25日前增值24300.31元</t>
        </r>
      </text>
    </comment>
    <comment ref="AE16" authorId="0">
      <text>
        <r>
          <rPr>
            <sz val="9"/>
            <rFont val="宋体"/>
            <family val="3"/>
            <charset val="134"/>
          </rPr>
          <t>设备初始原为：11423元
2011年4月25日前增值24300.31元</t>
        </r>
      </text>
    </comment>
    <comment ref="AE17" authorId="0">
      <text>
        <r>
          <rPr>
            <sz val="9"/>
            <rFont val="宋体"/>
            <family val="3"/>
            <charset val="134"/>
          </rPr>
          <t>设备初始原为：11423元
2011年4月25日前增值24300.31元</t>
        </r>
      </text>
    </comment>
    <comment ref="AE18" authorId="0">
      <text>
        <r>
          <rPr>
            <sz val="9"/>
            <rFont val="宋体"/>
            <family val="3"/>
            <charset val="134"/>
          </rPr>
          <t>设备初始原为：11423元
2011年4月25日前增值24300.31元</t>
        </r>
      </text>
    </comment>
    <comment ref="AE19" authorId="0">
      <text>
        <r>
          <rPr>
            <sz val="9"/>
            <rFont val="宋体"/>
            <family val="3"/>
            <charset val="134"/>
          </rPr>
          <t>设备初始原为：11423元
2011年4月25日前增值24300.31元</t>
        </r>
      </text>
    </comment>
    <comment ref="AE20" authorId="0">
      <text>
        <r>
          <rPr>
            <sz val="9"/>
            <rFont val="宋体"/>
            <family val="3"/>
            <charset val="134"/>
          </rPr>
          <t>设备初始原为：11423元
2011年4月25日前增值24300.31元</t>
        </r>
      </text>
    </comment>
    <comment ref="AE21" authorId="0">
      <text>
        <r>
          <rPr>
            <sz val="9"/>
            <rFont val="宋体"/>
            <family val="3"/>
            <charset val="134"/>
          </rPr>
          <t>设备初始原为：11423元
2011年4月25日前增值24300.31元</t>
        </r>
      </text>
    </comment>
    <comment ref="AE22" authorId="0">
      <text>
        <r>
          <rPr>
            <sz val="9"/>
            <rFont val="宋体"/>
            <family val="3"/>
            <charset val="134"/>
          </rPr>
          <t>设备初始原为：11423元
2011年4月25日前增值24300.31元</t>
        </r>
      </text>
    </comment>
    <comment ref="AE23" authorId="0">
      <text>
        <r>
          <rPr>
            <sz val="9"/>
            <rFont val="宋体"/>
            <family val="3"/>
            <charset val="134"/>
          </rPr>
          <t>设备初始原为：11423元
2011年4月25日前增值24300.31元</t>
        </r>
      </text>
    </comment>
    <comment ref="AE24" authorId="0">
      <text>
        <r>
          <rPr>
            <sz val="9"/>
            <rFont val="宋体"/>
            <family val="3"/>
            <charset val="134"/>
          </rPr>
          <t>设备初始原为：16812元
2011年4月25日前增值24300.31元</t>
        </r>
      </text>
    </comment>
    <comment ref="AE27" authorId="0">
      <text>
        <r>
          <rPr>
            <sz val="9"/>
            <rFont val="宋体"/>
            <family val="3"/>
            <charset val="134"/>
          </rPr>
          <t xml:space="preserve">设备初始原为165440元
2011年4月25日前增值37400元
</t>
        </r>
      </text>
    </comment>
    <comment ref="AE29" authorId="0">
      <text>
        <r>
          <rPr>
            <sz val="9"/>
            <rFont val="宋体"/>
            <family val="3"/>
            <charset val="134"/>
          </rPr>
          <t>设备初始原值为138000元
2011年4月25日前增值24300.31元</t>
        </r>
      </text>
    </comment>
    <comment ref="AE32" authorId="1">
      <text>
        <r>
          <rPr>
            <sz val="9"/>
            <rFont val="宋体"/>
            <family val="3"/>
            <charset val="134"/>
          </rPr>
          <t>设备初始原值为22700元
包括:DBNL3-80冷却塔1台,价值22700元，
     DBNL3-100收水器1套，价值1280元。</t>
        </r>
      </text>
    </comment>
    <comment ref="AE34" authorId="0">
      <text>
        <r>
          <rPr>
            <sz val="9"/>
            <rFont val="宋体"/>
            <family val="3"/>
            <charset val="134"/>
          </rPr>
          <t>设备初始原值为100000元
2011年4月25日前增值49000元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Y81" authorId="0">
      <text>
        <r>
          <rPr>
            <sz val="9"/>
            <rFont val="宋体"/>
            <charset val="134"/>
          </rPr>
          <t xml:space="preserve">设备初始原值为48000元
1.2007.10.09除尘器维修费用8360元。
2.2008年包钢同力达改造设备款21398元。
3.2009.05.12年铝合金隔断款40151元。
</t>
        </r>
      </text>
    </comment>
    <comment ref="Y94" authorId="0">
      <text>
        <r>
          <rPr>
            <sz val="9"/>
            <rFont val="宋体"/>
            <charset val="134"/>
          </rPr>
          <t>设备初始原值为3500元
2011.04.25日前增值1011.67元</t>
        </r>
      </text>
    </comment>
    <comment ref="Y95" authorId="0">
      <text>
        <r>
          <rPr>
            <sz val="9"/>
            <rFont val="宋体"/>
            <charset val="134"/>
          </rPr>
          <t>设备初始原值为3500元
2011.04.25日前增值1011.67元</t>
        </r>
      </text>
    </comment>
    <comment ref="Y96" authorId="0">
      <text>
        <r>
          <rPr>
            <sz val="9"/>
            <rFont val="宋体"/>
            <charset val="134"/>
          </rPr>
          <t>设备初始原值为3500元
2011.04.25日前增值1011.67元</t>
        </r>
      </text>
    </comment>
    <comment ref="Y97" authorId="0">
      <text>
        <r>
          <rPr>
            <sz val="9"/>
            <rFont val="宋体"/>
            <charset val="134"/>
          </rPr>
          <t>设备初始原值为3500元
2011.04.25日前增值1011.67元</t>
        </r>
      </text>
    </comment>
    <comment ref="Y98" authorId="0">
      <text>
        <r>
          <rPr>
            <sz val="9"/>
            <rFont val="宋体"/>
            <charset val="134"/>
          </rPr>
          <t>设备初始原值为3500元
2011.04.25日前增值1011.67元</t>
        </r>
      </text>
    </comment>
    <comment ref="Y99" authorId="0">
      <text>
        <r>
          <rPr>
            <sz val="9"/>
            <rFont val="宋体"/>
            <charset val="134"/>
          </rPr>
          <t>设备初始原值为3500元
2011.04.25日前增值1011.67元</t>
        </r>
      </text>
    </comment>
    <comment ref="Y100" authorId="0">
      <text>
        <r>
          <rPr>
            <sz val="9"/>
            <rFont val="宋体"/>
            <charset val="134"/>
          </rPr>
          <t>设备初始原值为3500元
2011.04.25日前增值1011.67元</t>
        </r>
      </text>
    </comment>
    <comment ref="Y101" authorId="0">
      <text>
        <r>
          <rPr>
            <sz val="9"/>
            <rFont val="宋体"/>
            <charset val="134"/>
          </rPr>
          <t>设备初始原值为3500元
2011.04.25日前增值1011.67元</t>
        </r>
      </text>
    </comment>
  </commentList>
</comments>
</file>

<file path=xl/sharedStrings.xml><?xml version="1.0" encoding="utf-8"?>
<sst xmlns="http://schemas.openxmlformats.org/spreadsheetml/2006/main" count="2025" uniqueCount="804">
  <si>
    <t>瑞 鑫 稀 土 公 司 固 定 资 产 台 账</t>
  </si>
  <si>
    <t>序号</t>
  </si>
  <si>
    <t>设备编号</t>
  </si>
  <si>
    <t>设备名称</t>
  </si>
  <si>
    <t>规格型号</t>
  </si>
  <si>
    <t>台数</t>
  </si>
  <si>
    <t>重量（吨）</t>
  </si>
  <si>
    <t>电动机</t>
  </si>
  <si>
    <t>设备原值
（元）</t>
  </si>
  <si>
    <t>净残值率</t>
  </si>
  <si>
    <t>净残值</t>
  </si>
  <si>
    <t>出厂
日期</t>
  </si>
  <si>
    <t>效用
年限</t>
  </si>
  <si>
    <t>安装位置</t>
  </si>
  <si>
    <t>投产
日期</t>
  </si>
  <si>
    <t>备注</t>
  </si>
  <si>
    <t>原设备编号</t>
  </si>
  <si>
    <t>类别</t>
  </si>
  <si>
    <t>分类</t>
  </si>
  <si>
    <t>金额</t>
  </si>
  <si>
    <t>生产厂家</t>
  </si>
  <si>
    <t>经销商</t>
  </si>
  <si>
    <t>使用单位</t>
  </si>
  <si>
    <t>资产状态</t>
  </si>
  <si>
    <t>容量</t>
  </si>
  <si>
    <t>D150773000001x</t>
  </si>
  <si>
    <t>真空碳管炉</t>
  </si>
  <si>
    <t>SL63-7B 50KW</t>
  </si>
  <si>
    <t>一车间后院</t>
  </si>
  <si>
    <t>1980.01.00</t>
  </si>
  <si>
    <t>工业炉窑</t>
  </si>
  <si>
    <t>炉类</t>
  </si>
  <si>
    <t>上海电炉厂</t>
  </si>
  <si>
    <t>瑞鑫公司</t>
  </si>
  <si>
    <t>闲置</t>
  </si>
  <si>
    <t>D151719000001x</t>
  </si>
  <si>
    <t>真空机组</t>
  </si>
  <si>
    <t>JK-200A</t>
  </si>
  <si>
    <t>1986.01.00</t>
  </si>
  <si>
    <t>机械设备</t>
  </si>
  <si>
    <t>泵类</t>
  </si>
  <si>
    <t>北京仪器厂</t>
  </si>
  <si>
    <t>D150811990001x</t>
  </si>
  <si>
    <t>升降机</t>
  </si>
  <si>
    <t>1987.09.00</t>
  </si>
  <si>
    <t>实际共4台升降机。3台在用，1台闲置。</t>
  </si>
  <si>
    <t>升降类</t>
  </si>
  <si>
    <t>包头稀土研究院自制</t>
  </si>
  <si>
    <t>D150722080001x</t>
  </si>
  <si>
    <t>单柱液压机</t>
  </si>
  <si>
    <t>Y14-25B</t>
  </si>
  <si>
    <t>1989.03.00</t>
  </si>
  <si>
    <t>机床类</t>
  </si>
  <si>
    <t>天津二锻压机厂</t>
  </si>
  <si>
    <t>D156414000001x</t>
  </si>
  <si>
    <t>真空感应电炉</t>
  </si>
  <si>
    <t>高真空ZG-0.01</t>
  </si>
  <si>
    <t>1990.00.00</t>
  </si>
  <si>
    <t>GL-1(1)
GL-1(2)</t>
  </si>
  <si>
    <t>锦州电炉厂</t>
  </si>
  <si>
    <t>D156112000001x</t>
  </si>
  <si>
    <t>调压器</t>
  </si>
  <si>
    <t>TSA-250/380/0-650</t>
  </si>
  <si>
    <t>0.03</t>
  </si>
  <si>
    <t>674.70</t>
  </si>
  <si>
    <t>1993.03.00</t>
  </si>
  <si>
    <t>电气设备</t>
  </si>
  <si>
    <t>变压器类</t>
  </si>
  <si>
    <t>上海电压调整器厂</t>
  </si>
  <si>
    <t>D151711000001x</t>
  </si>
  <si>
    <t>真空泵</t>
  </si>
  <si>
    <t>2X-30</t>
  </si>
  <si>
    <t>149.40</t>
  </si>
  <si>
    <t>1996.04.00</t>
  </si>
  <si>
    <t>D152644990001x</t>
  </si>
  <si>
    <t>真空钽片炉</t>
  </si>
  <si>
    <t>ZLD-150</t>
  </si>
  <si>
    <t>1997.09.00</t>
  </si>
  <si>
    <t>北京兴拓真空设备厂</t>
  </si>
  <si>
    <t>D151453000001x</t>
  </si>
  <si>
    <t>空气压缩机</t>
  </si>
  <si>
    <t>09/7</t>
  </si>
  <si>
    <t>1998.03.00</t>
  </si>
  <si>
    <t>气压类</t>
  </si>
  <si>
    <t>沈阳北方空气压缩机有限公司</t>
  </si>
  <si>
    <t>D150811990002x</t>
  </si>
  <si>
    <t>459.00</t>
  </si>
  <si>
    <t>1998.07.00</t>
  </si>
  <si>
    <t>原瑞达厂丢失(含4个电动推杆)，用普通升降机代替</t>
  </si>
  <si>
    <t>氟化钕车间</t>
  </si>
  <si>
    <t>D152115050001x</t>
  </si>
  <si>
    <t>真空包装机</t>
  </si>
  <si>
    <t>600/2L</t>
  </si>
  <si>
    <t>426.60</t>
  </si>
  <si>
    <t>2000.04.00</t>
  </si>
  <si>
    <t>包装类</t>
  </si>
  <si>
    <t>诸城市双春包装机械有限公司</t>
  </si>
  <si>
    <t>D150726020001x</t>
  </si>
  <si>
    <t>钢筋切断机</t>
  </si>
  <si>
    <t>GQ40</t>
  </si>
  <si>
    <t>175.50</t>
  </si>
  <si>
    <t>2000.08.00</t>
  </si>
  <si>
    <t>河南黄河旋风公司</t>
  </si>
  <si>
    <t>给料机</t>
  </si>
  <si>
    <t>一车间厂房</t>
  </si>
  <si>
    <t>加料类</t>
  </si>
  <si>
    <t>D150811990003x</t>
  </si>
  <si>
    <t>2,700.00</t>
  </si>
  <si>
    <t>2000.12.00</t>
  </si>
  <si>
    <t>实际共10台升降机</t>
  </si>
  <si>
    <t>D152115050002x</t>
  </si>
  <si>
    <t>DZ600/2S</t>
  </si>
  <si>
    <t>450.30</t>
  </si>
  <si>
    <t>2001.05.00</t>
  </si>
  <si>
    <t>D152715010001x</t>
  </si>
  <si>
    <t>储气罐</t>
  </si>
  <si>
    <t>C－0.5m3</t>
  </si>
  <si>
    <t>2002.11.00</t>
  </si>
  <si>
    <t>原火法室处存放</t>
  </si>
  <si>
    <t>专用设备</t>
  </si>
  <si>
    <t>专用类</t>
  </si>
  <si>
    <t>上海申江压力容器厂制造</t>
  </si>
  <si>
    <t>D151460000001x</t>
  </si>
  <si>
    <t>无油式FVA-30</t>
  </si>
  <si>
    <t>复盛股份有限公司</t>
  </si>
  <si>
    <t>D156281020003x</t>
  </si>
  <si>
    <t>低压配电柜</t>
  </si>
  <si>
    <t>GGD－1DP</t>
  </si>
  <si>
    <t>1,431.79</t>
  </si>
  <si>
    <t>一车间配电室</t>
  </si>
  <si>
    <t>2002.12.00</t>
  </si>
  <si>
    <t>配电类</t>
  </si>
  <si>
    <t>内蒙古博广电气股份有限公司</t>
  </si>
  <si>
    <t>维检车间</t>
  </si>
  <si>
    <t>D156281020004x</t>
  </si>
  <si>
    <t>GGD－11DP</t>
  </si>
  <si>
    <t>D156281020005x</t>
  </si>
  <si>
    <t>GGD－10DP</t>
  </si>
  <si>
    <t>941.50</t>
  </si>
  <si>
    <t>D156281020006x</t>
  </si>
  <si>
    <t>GGD－5DP</t>
  </si>
  <si>
    <t>941.71</t>
  </si>
  <si>
    <t>D156281020007x</t>
  </si>
  <si>
    <t>GGD－9DP</t>
  </si>
  <si>
    <t>D156281020008x</t>
  </si>
  <si>
    <t>GGD－2DP'</t>
  </si>
  <si>
    <t>1,071.70</t>
  </si>
  <si>
    <t>D156281020009x</t>
  </si>
  <si>
    <t>GGD－3DP</t>
  </si>
  <si>
    <t>D156281020010x</t>
  </si>
  <si>
    <t>GGD－3DP'</t>
  </si>
  <si>
    <t>D156281020011x</t>
  </si>
  <si>
    <t>GGD－4DP</t>
  </si>
  <si>
    <t>D156281020012x</t>
  </si>
  <si>
    <t>GGD－7DP</t>
  </si>
  <si>
    <t>D156281020013x</t>
  </si>
  <si>
    <t>GGD－7DP'</t>
  </si>
  <si>
    <t>D156281020014x</t>
  </si>
  <si>
    <t>GGD－8DP</t>
  </si>
  <si>
    <t>D156281020015x</t>
  </si>
  <si>
    <t>GGD－8DP'</t>
  </si>
  <si>
    <t>D156281020016x</t>
  </si>
  <si>
    <t>GGD－6DP</t>
  </si>
  <si>
    <t>1,233.37</t>
  </si>
  <si>
    <t>D150767070001x</t>
  </si>
  <si>
    <t>空气等离子切割机</t>
  </si>
  <si>
    <t>LGK8-200</t>
  </si>
  <si>
    <t>396.63</t>
  </si>
  <si>
    <t>2002.12.25</t>
  </si>
  <si>
    <t>焊接类</t>
  </si>
  <si>
    <t>上海沪通焊接电器制造有限公司</t>
  </si>
  <si>
    <t>D151341000001x</t>
  </si>
  <si>
    <t>屋顶风机</t>
  </si>
  <si>
    <t>BDW3－88－11－NO6.3&lt;
电机YDW-1.8KW    6级</t>
  </si>
  <si>
    <t>2003.04.08</t>
  </si>
  <si>
    <t>通风设备</t>
  </si>
  <si>
    <t>通风类</t>
  </si>
  <si>
    <t>包头市天利玻璃钢有限责任公司</t>
  </si>
  <si>
    <t>D151341000002x</t>
  </si>
  <si>
    <t>D151341000003x</t>
  </si>
  <si>
    <t>D151341000004x</t>
  </si>
  <si>
    <t>D151211010001x</t>
  </si>
  <si>
    <t>离心水泵</t>
  </si>
  <si>
    <t>立式KQL80/170-7.5/2</t>
  </si>
  <si>
    <t>Y132S2-2</t>
  </si>
  <si>
    <t>2003.04.11</t>
  </si>
  <si>
    <t>上海凯泉给水工程有限公司</t>
  </si>
  <si>
    <t>D151211010002x</t>
  </si>
  <si>
    <t>D150734040001y</t>
  </si>
  <si>
    <t>履带式抛丸清理机</t>
  </si>
  <si>
    <t>Q326</t>
  </si>
  <si>
    <t>1,665.00</t>
  </si>
  <si>
    <t>包装车间（拆除在一车间）</t>
  </si>
  <si>
    <t>2003.04.20</t>
  </si>
  <si>
    <t>青岛滨海铸造机械有限公司</t>
  </si>
  <si>
    <t>包装车间</t>
  </si>
  <si>
    <t>D154621010001x</t>
  </si>
  <si>
    <t>除尘器</t>
  </si>
  <si>
    <t>非标烧结板式</t>
  </si>
  <si>
    <t>6,085.20</t>
  </si>
  <si>
    <t>2003.07.24</t>
  </si>
  <si>
    <t>内蒙古森鼎环保节能股份有限公司</t>
  </si>
  <si>
    <t>D150726020002y</t>
  </si>
  <si>
    <t>包装车间（一车间设备间）</t>
  </si>
  <si>
    <t>2003.09.27</t>
  </si>
  <si>
    <t>D151051000004x</t>
  </si>
  <si>
    <t>单流槽</t>
  </si>
  <si>
    <t>2004.12.01</t>
  </si>
  <si>
    <t>原瑞达</t>
  </si>
  <si>
    <t>包头瑞鑫稀土金属材料股份有限公司</t>
  </si>
  <si>
    <t>D151051000005x</t>
  </si>
  <si>
    <t>D156322000001x</t>
  </si>
  <si>
    <t>空调</t>
  </si>
  <si>
    <t>美的KFR－50LWY－S</t>
  </si>
  <si>
    <t>2005.06.16</t>
  </si>
  <si>
    <t>分析室2013年6月退库</t>
  </si>
  <si>
    <t>电子设备</t>
  </si>
  <si>
    <t>家电类</t>
  </si>
  <si>
    <t>广东美的集团</t>
  </si>
  <si>
    <t>D156285010002x</t>
  </si>
  <si>
    <t>功率补偿柜</t>
  </si>
  <si>
    <t>PJKF－F－600－A</t>
  </si>
  <si>
    <t>4,869.01</t>
  </si>
  <si>
    <t>2005.10.14</t>
  </si>
  <si>
    <t>发票上型号为SDWD－6－600
设备上型号为PJKF－F－600－A</t>
  </si>
  <si>
    <t>北京三得普华科技有限责任公司</t>
  </si>
  <si>
    <t>D156285010003x</t>
  </si>
  <si>
    <t>566.09</t>
  </si>
  <si>
    <t>2006.01.25</t>
  </si>
  <si>
    <t>D150761020002x</t>
  </si>
  <si>
    <t>CO2气体保护焊机</t>
  </si>
  <si>
    <t>NBC-500A</t>
  </si>
  <si>
    <t>261.00</t>
  </si>
  <si>
    <t>2007.03.02</t>
  </si>
  <si>
    <t>上海通用电焊机股份有限公司</t>
  </si>
  <si>
    <t>D151051000014x</t>
  </si>
  <si>
    <t>三流槽</t>
  </si>
  <si>
    <t>2007.05.08</t>
  </si>
  <si>
    <t>原二车间</t>
  </si>
  <si>
    <t>D151051000015x</t>
  </si>
  <si>
    <t>D151051000016x</t>
  </si>
  <si>
    <t>D151051000017x</t>
  </si>
  <si>
    <t>D151051000018x</t>
  </si>
  <si>
    <t>D151051000019x</t>
  </si>
  <si>
    <t>D151051000020x</t>
  </si>
  <si>
    <t>D151051000021x</t>
  </si>
  <si>
    <t>D152714090004x</t>
  </si>
  <si>
    <t>玻璃钢材质冷却塔</t>
  </si>
  <si>
    <t>DBNL3-80</t>
  </si>
  <si>
    <t>719.40</t>
  </si>
  <si>
    <t>2007.5.10</t>
  </si>
  <si>
    <t>原二车间水泵房上</t>
  </si>
  <si>
    <t>塔类</t>
  </si>
  <si>
    <t>德州中南复合材料有限公司</t>
  </si>
  <si>
    <t>D156285010004x</t>
  </si>
  <si>
    <t>PJKF-F-600-380-B</t>
  </si>
  <si>
    <t>4,620.00</t>
  </si>
  <si>
    <t>2007.09.17</t>
  </si>
  <si>
    <t>原二车间配电室</t>
  </si>
  <si>
    <t>D156285010005x</t>
  </si>
  <si>
    <t>PJKF-F-500-380-B</t>
  </si>
  <si>
    <t>4,470.00</t>
  </si>
  <si>
    <t>D151051000034x</t>
  </si>
  <si>
    <t>2007.10.31</t>
  </si>
  <si>
    <t>原三车间</t>
  </si>
  <si>
    <t>包头市华泰机械制造有限责任公司</t>
  </si>
  <si>
    <t>D151051000035x</t>
  </si>
  <si>
    <t>D151051000036x</t>
  </si>
  <si>
    <t>D151051000037x</t>
  </si>
  <si>
    <t>D151051000038x</t>
  </si>
  <si>
    <t>D151051000039x</t>
  </si>
  <si>
    <t>D151051000040x</t>
  </si>
  <si>
    <t>D151051000041x</t>
  </si>
  <si>
    <t>D152714090005x</t>
  </si>
  <si>
    <t>681.00</t>
  </si>
  <si>
    <t>2007.11.06</t>
  </si>
  <si>
    <t>原三车间水泵房上</t>
  </si>
  <si>
    <t>山东中南集团有限公司</t>
  </si>
  <si>
    <t>D152714090006x</t>
  </si>
  <si>
    <t>D152813050001x</t>
  </si>
  <si>
    <t>超纯水机</t>
  </si>
  <si>
    <t>90L/H</t>
  </si>
  <si>
    <t>2008.03.12</t>
  </si>
  <si>
    <t>原分析室</t>
  </si>
  <si>
    <t>青岛润森水处理设备有限公司</t>
  </si>
  <si>
    <t>D151051000042x</t>
  </si>
  <si>
    <t>2008.05.29</t>
  </si>
  <si>
    <t>原四车间</t>
  </si>
  <si>
    <t>D151051000043x</t>
  </si>
  <si>
    <t>D152714020002x</t>
  </si>
  <si>
    <t>纯水冷却器</t>
  </si>
  <si>
    <t>csl-300*2</t>
  </si>
  <si>
    <t>2,340.00</t>
  </si>
  <si>
    <t>2008.06.18</t>
  </si>
  <si>
    <t>2015.11.18日拆除(原三车间)
入一车间厂房地沟内</t>
  </si>
  <si>
    <t>温岭市大平冷却设备厂</t>
  </si>
  <si>
    <t>D152714020003x</t>
  </si>
  <si>
    <t>D152813050002x</t>
  </si>
  <si>
    <t>补水用纯水系统</t>
  </si>
  <si>
    <t>400G</t>
  </si>
  <si>
    <t>270.00</t>
  </si>
  <si>
    <t>2008.07.22</t>
  </si>
  <si>
    <t>D152813050003x</t>
  </si>
  <si>
    <t>D152813050004x</t>
  </si>
  <si>
    <t>2008.10.06</t>
  </si>
  <si>
    <t>高压出线柜
开关柜编号:AH4（三车间）</t>
  </si>
  <si>
    <t>D152813050006x</t>
  </si>
  <si>
    <t>外循环水净化系统</t>
  </si>
  <si>
    <t>70T/H</t>
  </si>
  <si>
    <t>495.00</t>
  </si>
  <si>
    <t>D152813050008y</t>
  </si>
  <si>
    <t>五车间水泵房(拆放在一车间地沟)</t>
  </si>
  <si>
    <t>2015.11.18日拆除
入一车间厂房地沟</t>
  </si>
  <si>
    <t>D154621010013x</t>
  </si>
  <si>
    <t>10,230.77</t>
  </si>
  <si>
    <t>一车间</t>
  </si>
  <si>
    <t>2009.10.30</t>
  </si>
  <si>
    <t>泊头市白云环保设备有限责任公司</t>
  </si>
  <si>
    <t>D154621010014x</t>
  </si>
  <si>
    <t>D156142040009x</t>
  </si>
  <si>
    <t>风机变频器柜</t>
  </si>
  <si>
    <t>BPC-55/380</t>
  </si>
  <si>
    <t>1,076.92</t>
  </si>
  <si>
    <t>2010.11.24</t>
  </si>
  <si>
    <t>包头科博自动化控制有限公司</t>
  </si>
  <si>
    <t>D156142040010x</t>
  </si>
  <si>
    <t>D150726020003y</t>
  </si>
  <si>
    <t>GQ50</t>
  </si>
  <si>
    <t>2011.03.15</t>
  </si>
  <si>
    <t>JC-17</t>
  </si>
  <si>
    <t>D152813020003x</t>
  </si>
  <si>
    <t>全程综合水处理器</t>
  </si>
  <si>
    <t>PE-SQ-80</t>
  </si>
  <si>
    <t>487.18</t>
  </si>
  <si>
    <t>2014.05.26</t>
  </si>
  <si>
    <t>2015.11.18日拆除入一车间厂房
(原三车间水泵房)</t>
  </si>
  <si>
    <t>其它类</t>
  </si>
  <si>
    <t>孚沐（上海）环保科技有限公司</t>
  </si>
  <si>
    <t>合计：</t>
  </si>
  <si>
    <t>D156142040007x</t>
  </si>
  <si>
    <t>BP-55</t>
  </si>
  <si>
    <t>四车间除尘器室(南侧)</t>
  </si>
  <si>
    <t>1,260.00</t>
  </si>
  <si>
    <t>D156142040008x</t>
  </si>
  <si>
    <t>四车间除尘器室(北侧)</t>
  </si>
  <si>
    <t>D156282040002x</t>
  </si>
  <si>
    <t>水泵控制柜</t>
  </si>
  <si>
    <t>XL-21</t>
  </si>
  <si>
    <t>285.00</t>
  </si>
  <si>
    <t>D154621010011x</t>
  </si>
  <si>
    <t>四车间3#-北侧</t>
  </si>
  <si>
    <t>14,301.74</t>
  </si>
  <si>
    <t>D154621010012x</t>
  </si>
  <si>
    <t>四车间4#-南侧</t>
  </si>
  <si>
    <t>D156239000004x</t>
  </si>
  <si>
    <t>电源切换柜</t>
  </si>
  <si>
    <t>一车间生产厂房</t>
    <phoneticPr fontId="13" type="noConversion"/>
  </si>
  <si>
    <t>3,901.85</t>
  </si>
  <si>
    <t>瑞 鑫 公 司 待 报 废 设 备 明 细 表</t>
    <phoneticPr fontId="11" type="noConversion"/>
  </si>
  <si>
    <t>除尘器回收系统</t>
    <phoneticPr fontId="11" type="noConversion"/>
  </si>
  <si>
    <t>除尘器回收系统</t>
    <phoneticPr fontId="13" type="noConversion"/>
  </si>
  <si>
    <t>原值(元)</t>
    <phoneticPr fontId="11" type="noConversion"/>
  </si>
  <si>
    <t>累计折旧（元）</t>
    <phoneticPr fontId="11" type="noConversion"/>
  </si>
  <si>
    <t>净值（元）</t>
    <phoneticPr fontId="11" type="noConversion"/>
  </si>
  <si>
    <t>保定莱特整流器股份有限公司</t>
  </si>
  <si>
    <r>
      <t>DB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3</t>
    </r>
  </si>
  <si>
    <r>
      <t>JB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1</t>
    </r>
  </si>
  <si>
    <r>
      <t>JA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2</t>
    </r>
  </si>
  <si>
    <r>
      <t>JC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2</t>
    </r>
  </si>
  <si>
    <r>
      <t>JA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3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</si>
  <si>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10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</si>
  <si>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12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</si>
  <si>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13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</si>
  <si>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14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</si>
  <si>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15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</si>
  <si>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16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</si>
  <si>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17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</si>
  <si>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18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</si>
  <si>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19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</si>
  <si>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20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</si>
  <si>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21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</si>
  <si>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22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</si>
  <si>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23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</si>
  <si>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24</t>
    </r>
  </si>
  <si>
    <r>
      <t>DQ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1</t>
    </r>
  </si>
  <si>
    <r>
      <t>JC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4</t>
    </r>
  </si>
  <si>
    <r>
      <t>TF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3</t>
    </r>
  </si>
  <si>
    <r>
      <t>JC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3</t>
    </r>
  </si>
  <si>
    <r>
      <t>DQ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3</t>
    </r>
  </si>
  <si>
    <r>
      <t>JT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4</t>
    </r>
  </si>
  <si>
    <r>
      <t>JT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5</t>
    </r>
  </si>
  <si>
    <r>
      <t>JT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6</t>
    </r>
  </si>
  <si>
    <r>
      <t>TF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29</t>
    </r>
  </si>
  <si>
    <r>
      <t>TF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30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</si>
  <si>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112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</si>
  <si>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113</t>
    </r>
  </si>
  <si>
    <r>
      <t>TF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27</t>
    </r>
  </si>
  <si>
    <r>
      <t>TF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28</t>
    </r>
  </si>
  <si>
    <t>天津设备</t>
    <phoneticPr fontId="11" type="noConversion"/>
  </si>
  <si>
    <t>2011.06.21</t>
    <phoneticPr fontId="11" type="noConversion"/>
  </si>
  <si>
    <t>2008.11.27</t>
    <phoneticPr fontId="11" type="noConversion"/>
  </si>
  <si>
    <r>
      <t>JJ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3</t>
    </r>
  </si>
  <si>
    <r>
      <t>JJ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1</t>
    </r>
  </si>
  <si>
    <r>
      <t>DP－</t>
    </r>
    <r>
      <rPr>
        <sz val="10"/>
        <color rgb="FFFF0000"/>
        <rFont val="Times New Roman"/>
        <family val="1"/>
      </rPr>
      <t>117</t>
    </r>
  </si>
  <si>
    <r>
      <t>WG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10</t>
    </r>
  </si>
  <si>
    <r>
      <t>WG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11</t>
    </r>
  </si>
  <si>
    <r>
      <t>WG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12</t>
    </r>
  </si>
  <si>
    <r>
      <t>WG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13</t>
    </r>
  </si>
  <si>
    <r>
      <t>WG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14</t>
    </r>
    <phoneticPr fontId="11" type="noConversion"/>
  </si>
  <si>
    <r>
      <t>WG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14</t>
    </r>
  </si>
  <si>
    <r>
      <t>WG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16</t>
    </r>
  </si>
  <si>
    <r>
      <t>WG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18</t>
    </r>
  </si>
  <si>
    <r>
      <t>JQ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9</t>
    </r>
  </si>
  <si>
    <r>
      <t>DP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98</t>
    </r>
  </si>
  <si>
    <t>2008.11.14</t>
    <phoneticPr fontId="11" type="noConversion"/>
  </si>
  <si>
    <r>
      <t>DP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99</t>
    </r>
  </si>
  <si>
    <r>
      <t>DP</t>
    </r>
    <r>
      <rPr>
        <sz val="10"/>
        <color rgb="FFFF0000"/>
        <rFont val="宋体"/>
        <family val="3"/>
        <charset val="134"/>
      </rPr>
      <t>－</t>
    </r>
    <r>
      <rPr>
        <sz val="10"/>
        <color rgb="FFFF0000"/>
        <rFont val="Times New Roman"/>
        <family val="1"/>
      </rPr>
      <t>101</t>
    </r>
  </si>
  <si>
    <t>五车间水泵房</t>
    <phoneticPr fontId="13" type="noConversion"/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</si>
  <si>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37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</si>
  <si>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43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</si>
  <si>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56</t>
    </r>
  </si>
  <si>
    <r>
      <t>DP</t>
    </r>
    <r>
      <rPr>
        <sz val="10"/>
        <rFont val="宋体"/>
        <family val="3"/>
        <charset val="134"/>
      </rPr>
      <t>－</t>
    </r>
    <r>
      <rPr>
        <sz val="10"/>
        <rFont val="Times New Roman"/>
        <family val="1"/>
      </rPr>
      <t>57</t>
    </r>
  </si>
  <si>
    <r>
      <rPr>
        <sz val="9"/>
        <rFont val="Times New Roman"/>
        <family val="1"/>
      </rPr>
      <t>GL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5</t>
    </r>
  </si>
  <si>
    <r>
      <rPr>
        <sz val="9"/>
        <color rgb="FF00B050"/>
        <rFont val="Times New Roman"/>
        <family val="1"/>
      </rPr>
      <t>JB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3</t>
    </r>
  </si>
  <si>
    <r>
      <rPr>
        <sz val="9"/>
        <rFont val="Times New Roman"/>
        <family val="1"/>
      </rPr>
      <t>JJ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</t>
    </r>
  </si>
  <si>
    <r>
      <rPr>
        <sz val="9"/>
        <color rgb="FF00B050"/>
        <rFont val="Times New Roman"/>
        <family val="1"/>
      </rPr>
      <t>JC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1</t>
    </r>
  </si>
  <si>
    <r>
      <rPr>
        <sz val="9"/>
        <color rgb="FF00B050"/>
        <rFont val="Times New Roman"/>
        <family val="1"/>
      </rPr>
      <t>GL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1</t>
    </r>
  </si>
  <si>
    <t>D157438030001x</t>
  </si>
  <si>
    <t>红外测温仪</t>
  </si>
  <si>
    <t>ST2（大范围）</t>
  </si>
  <si>
    <t>设备库房</t>
  </si>
  <si>
    <t>原火法室</t>
  </si>
  <si>
    <r>
      <rPr>
        <sz val="9"/>
        <color rgb="FF00B050"/>
        <rFont val="Times New Roman"/>
        <family val="1"/>
      </rPr>
      <t>YJ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4</t>
    </r>
  </si>
  <si>
    <t>仪器仪表设备</t>
  </si>
  <si>
    <t>检测类</t>
  </si>
  <si>
    <t>美国</t>
  </si>
  <si>
    <t>美国（国内代理）</t>
  </si>
  <si>
    <r>
      <rPr>
        <sz val="9"/>
        <color rgb="FF00B050"/>
        <rFont val="Times New Roman"/>
        <family val="1"/>
      </rPr>
      <t>GL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4</t>
    </r>
  </si>
  <si>
    <t>D157142030001x</t>
  </si>
  <si>
    <t>绘图仪</t>
  </si>
  <si>
    <t>Graphtec－MP5100</t>
  </si>
  <si>
    <t>1998.02.00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</si>
  <si>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</t>
    </r>
  </si>
  <si>
    <t>电脑外围类</t>
  </si>
  <si>
    <t>日本Graphtec公司</t>
  </si>
  <si>
    <t>日本</t>
  </si>
  <si>
    <r>
      <rPr>
        <sz val="9"/>
        <color rgb="FF00B050"/>
        <rFont val="Times New Roman"/>
        <family val="1"/>
      </rPr>
      <t>JS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1</t>
    </r>
  </si>
  <si>
    <t>D157442990020x</t>
  </si>
  <si>
    <t>熔体物性综合测定仪</t>
  </si>
  <si>
    <t>RTW</t>
  </si>
  <si>
    <t>稀土院火法室</t>
  </si>
  <si>
    <t>1999.00.00</t>
  </si>
  <si>
    <r>
      <rPr>
        <sz val="9"/>
        <rFont val="Times New Roman"/>
        <family val="1"/>
      </rPr>
      <t>YJ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6</t>
    </r>
  </si>
  <si>
    <t>东北大学</t>
  </si>
  <si>
    <t>稀土院</t>
  </si>
  <si>
    <t>D157117010001x</t>
  </si>
  <si>
    <t>电子计算机</t>
  </si>
  <si>
    <t>P2兼容机</t>
  </si>
  <si>
    <t>1999.08.00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</si>
  <si>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</t>
    </r>
  </si>
  <si>
    <t>计算机类</t>
  </si>
  <si>
    <t>昆区新科电子技术研究所</t>
  </si>
  <si>
    <t>D157117010002x</t>
  </si>
  <si>
    <t>金长城－飓风499－F</t>
  </si>
  <si>
    <t>2000.03.00</t>
  </si>
  <si>
    <t>15"CRT显示器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</si>
  <si>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5</t>
    </r>
  </si>
  <si>
    <t>中国长城计算机深圳股份有限公司</t>
  </si>
  <si>
    <t>D157117020001x</t>
  </si>
  <si>
    <t>东芝笔记本
2750 P3－650/6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</si>
  <si>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3</t>
    </r>
  </si>
  <si>
    <t>东芝（中国）有限公司</t>
  </si>
  <si>
    <t>北京证海科技公司</t>
  </si>
  <si>
    <t>D157413070001x</t>
  </si>
  <si>
    <t>彩色无纸记录仪</t>
  </si>
  <si>
    <t>EN880-03</t>
  </si>
  <si>
    <r>
      <rPr>
        <sz val="9"/>
        <rFont val="Times New Roman"/>
        <family val="1"/>
      </rPr>
      <t>YQ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</t>
    </r>
  </si>
  <si>
    <t>北京英华达电力电子公司</t>
  </si>
  <si>
    <t>D156281020001x</t>
  </si>
  <si>
    <t>BSL-10-04A</t>
  </si>
  <si>
    <t>质保部库房</t>
  </si>
  <si>
    <t>2001.01.00</t>
  </si>
  <si>
    <t>原瑞达厂</t>
  </si>
  <si>
    <r>
      <rPr>
        <sz val="9"/>
        <rFont val="Times New Roman"/>
        <family val="1"/>
      </rPr>
      <t>DP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</t>
    </r>
  </si>
  <si>
    <t>正泰集团</t>
  </si>
  <si>
    <t>D156281020002x</t>
  </si>
  <si>
    <r>
      <rPr>
        <sz val="9"/>
        <rFont val="Times New Roman"/>
        <family val="1"/>
      </rPr>
      <t>DP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</t>
    </r>
  </si>
  <si>
    <t>D156283020001x</t>
  </si>
  <si>
    <t>动力配电箱</t>
  </si>
  <si>
    <t>XL-21-01</t>
  </si>
  <si>
    <r>
      <rPr>
        <sz val="9"/>
        <rFont val="宋体"/>
        <charset val="134"/>
      </rPr>
      <t>DP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3</t>
    </r>
  </si>
  <si>
    <t>D156283020002x</t>
  </si>
  <si>
    <r>
      <rPr>
        <sz val="9"/>
        <rFont val="Times New Roman"/>
        <family val="1"/>
      </rPr>
      <t>DP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4</t>
    </r>
  </si>
  <si>
    <t>D156283020003x</t>
  </si>
  <si>
    <t>XL-21-02</t>
  </si>
  <si>
    <r>
      <rPr>
        <sz val="9"/>
        <rFont val="Times New Roman"/>
        <family val="1"/>
      </rPr>
      <t>DP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5</t>
    </r>
  </si>
  <si>
    <t>D156283020004x</t>
  </si>
  <si>
    <r>
      <rPr>
        <sz val="9"/>
        <rFont val="Times New Roman"/>
        <family val="1"/>
      </rPr>
      <t>DP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6</t>
    </r>
  </si>
  <si>
    <t>D157793000001x</t>
  </si>
  <si>
    <t>电子秤</t>
  </si>
  <si>
    <t>1706－BL-150KG</t>
  </si>
  <si>
    <t>基建库</t>
  </si>
  <si>
    <t>2001.07.00</t>
  </si>
  <si>
    <t>17年4月17日退库</t>
  </si>
  <si>
    <r>
      <rPr>
        <sz val="9"/>
        <rFont val="Times New Roman"/>
        <family val="1"/>
      </rPr>
      <t>YC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</t>
    </r>
  </si>
  <si>
    <t>计量类</t>
  </si>
  <si>
    <t>北京宇权电子衡器有限公司</t>
  </si>
  <si>
    <t>瑞鑫</t>
  </si>
  <si>
    <t>D157793000002x</t>
  </si>
  <si>
    <r>
      <rPr>
        <sz val="9"/>
        <rFont val="Times New Roman"/>
        <family val="1"/>
      </rPr>
      <t>YC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</t>
    </r>
  </si>
  <si>
    <t>D157117010003x</t>
  </si>
  <si>
    <t>联想－天禧6000</t>
  </si>
  <si>
    <t>2002.08.31</t>
  </si>
  <si>
    <t>17"CRT联想显示器退库，更换为方正液晶显示器，主机箱更换为power（原三车间）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</si>
  <si>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</t>
    </r>
  </si>
  <si>
    <t>联想集团有限公司</t>
  </si>
  <si>
    <t>D157141030002x</t>
  </si>
  <si>
    <t>打印机</t>
  </si>
  <si>
    <t>HP1000</t>
  </si>
  <si>
    <t>2002.9.12</t>
  </si>
  <si>
    <t>原氟化钕车间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</si>
  <si>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6</t>
    </r>
  </si>
  <si>
    <t>惠普公司</t>
  </si>
  <si>
    <t>D157141030003x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</si>
  <si>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7</t>
    </r>
  </si>
  <si>
    <t>2002.09.12</t>
  </si>
  <si>
    <t>北大方正集团有限公司</t>
  </si>
  <si>
    <t>D157117010006x</t>
  </si>
  <si>
    <t>方正－卓越A+（黑）(CRT)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</si>
  <si>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8</t>
    </r>
  </si>
  <si>
    <t>D157117010007x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</si>
  <si>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9</t>
    </r>
  </si>
  <si>
    <t>D157117010008x</t>
  </si>
  <si>
    <t>方正－卓越A+(黑)
（液晶）</t>
  </si>
  <si>
    <t>1.ZJ-25-2液晶显示器2012.08.21日王鹏领走 2.2013.12.17主机退库（原崔泽亮）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</si>
  <si>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25</t>
    </r>
  </si>
  <si>
    <t>D157117010009x</t>
  </si>
  <si>
    <t>联想－天麟4520  P4/1.7G</t>
  </si>
  <si>
    <t>2002.9.29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</si>
  <si>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19</t>
    </r>
  </si>
  <si>
    <t>D157117010010x</t>
  </si>
  <si>
    <t>联想－天麟4540  P4/1.7G</t>
  </si>
  <si>
    <t>17"CRT显示器（原财务部）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</si>
  <si>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20</t>
    </r>
  </si>
  <si>
    <t>D154644010001x</t>
  </si>
  <si>
    <t>复印机</t>
  </si>
  <si>
    <t>Canon－IR－1600</t>
  </si>
  <si>
    <t>2002.09.29</t>
  </si>
  <si>
    <r>
      <rPr>
        <sz val="9"/>
        <color rgb="FF00B050"/>
        <rFont val="Times New Roman"/>
        <family val="1"/>
      </rPr>
      <t>ZX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3</t>
    </r>
  </si>
  <si>
    <t>显示类</t>
  </si>
  <si>
    <t>佳能公司</t>
  </si>
  <si>
    <t>D157141070001x</t>
  </si>
  <si>
    <t>传真机</t>
  </si>
  <si>
    <t>三星SF－5100P</t>
  </si>
  <si>
    <t>综合部2014.08.18日退库</t>
  </si>
  <si>
    <r>
      <rPr>
        <sz val="9"/>
        <rFont val="Times New Roman"/>
        <family val="1"/>
      </rPr>
      <t>ZX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4</t>
    </r>
  </si>
  <si>
    <t>三星电子株式会社</t>
  </si>
  <si>
    <t>D157141030004x</t>
  </si>
  <si>
    <t>HP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</si>
  <si>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9</t>
    </r>
  </si>
  <si>
    <t>综合部</t>
  </si>
  <si>
    <t>财务部</t>
  </si>
  <si>
    <t>爱普生公司</t>
  </si>
  <si>
    <t>2002.10.00</t>
  </si>
  <si>
    <t>D157534010001x</t>
  </si>
  <si>
    <t>测试仪</t>
  </si>
  <si>
    <t>PM6304-038</t>
  </si>
  <si>
    <r>
      <rPr>
        <sz val="9"/>
        <rFont val="Times New Roman"/>
        <family val="1"/>
      </rPr>
      <t>YJ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12</t>
    </r>
  </si>
  <si>
    <t>FLUKE</t>
  </si>
  <si>
    <t>D157531080001x</t>
  </si>
  <si>
    <t>ISO 5KV</t>
  </si>
  <si>
    <t>2002.10.10</t>
  </si>
  <si>
    <r>
      <rPr>
        <sz val="9"/>
        <rFont val="Times New Roman"/>
        <family val="1"/>
      </rPr>
      <t>YJ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14</t>
    </r>
  </si>
  <si>
    <t>莱姆仪器仪表（北京）有限公司</t>
  </si>
  <si>
    <t>D157424010001x</t>
  </si>
  <si>
    <t>数字灵敏微欧表</t>
  </si>
  <si>
    <t>HZ2522</t>
  </si>
  <si>
    <r>
      <rPr>
        <sz val="9"/>
        <rFont val="Times New Roman"/>
        <family val="1"/>
      </rPr>
      <t>YJ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16</t>
    </r>
  </si>
  <si>
    <t>D157141030007x</t>
  </si>
  <si>
    <t>方正文景A220</t>
  </si>
  <si>
    <t>2002.10.12</t>
  </si>
  <si>
    <t>激光打印机（原供应部）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</si>
  <si>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－8</t>
    </r>
  </si>
  <si>
    <r>
      <rPr>
        <sz val="9"/>
        <color rgb="FF00B050"/>
        <rFont val="Times New Roman"/>
        <family val="1"/>
      </rPr>
      <t>WG</t>
    </r>
    <r>
      <rPr>
        <sz val="9"/>
        <color rgb="FF00B050"/>
        <rFont val="宋体"/>
        <charset val="134"/>
      </rPr>
      <t>－5</t>
    </r>
  </si>
  <si>
    <r>
      <rPr>
        <sz val="9"/>
        <color rgb="FF00B050"/>
        <rFont val="Times New Roman"/>
        <family val="1"/>
      </rPr>
      <t>JS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5</t>
    </r>
  </si>
  <si>
    <t>2002.12.06</t>
  </si>
  <si>
    <t>激光打印机</t>
  </si>
  <si>
    <t>D157146000001x</t>
  </si>
  <si>
    <t>扫描仪</t>
  </si>
  <si>
    <t>Graphtec－IS3100</t>
  </si>
  <si>
    <t>2015.02.05日综合部退库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</si>
  <si>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24</t>
    </r>
  </si>
  <si>
    <t>Graphtec公司</t>
  </si>
  <si>
    <t>D157142030002y</t>
  </si>
  <si>
    <t>HP－800</t>
  </si>
  <si>
    <t>101室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</si>
  <si>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25</t>
    </r>
  </si>
  <si>
    <t>D157141030009x</t>
  </si>
  <si>
    <t>EPSON－EPL-5900L</t>
  </si>
  <si>
    <t>2002.12.12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</si>
  <si>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21</t>
    </r>
  </si>
  <si>
    <t>D157141030011X</t>
  </si>
  <si>
    <t>库房</t>
  </si>
  <si>
    <t>激光打印机（郝卫国）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</si>
  <si>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16</t>
    </r>
  </si>
  <si>
    <t>D157141030012y</t>
  </si>
  <si>
    <t>退库（财务退基建）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</si>
  <si>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17</t>
    </r>
  </si>
  <si>
    <t>退库闲置</t>
  </si>
  <si>
    <t>D157141030013x</t>
  </si>
  <si>
    <t>激光打印机（原徐玉田）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</si>
  <si>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18</t>
    </r>
  </si>
  <si>
    <t>D157117010011x</t>
  </si>
  <si>
    <t>P4/2.4G兼容机</t>
  </si>
  <si>
    <t>17"三星CRT显示器换成19"三星液晶（蔡曙光）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</si>
  <si>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21</t>
    </r>
  </si>
  <si>
    <t>D157117010012x</t>
  </si>
  <si>
    <t>联想－天骄6010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</si>
  <si>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22</t>
    </r>
  </si>
  <si>
    <t>D157117010013x</t>
  </si>
  <si>
    <t xml:space="preserve">联想－天骄6010  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</si>
  <si>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23</t>
    </r>
  </si>
  <si>
    <t>D157434040001x</t>
  </si>
  <si>
    <t>原子吸收光谱仪</t>
  </si>
  <si>
    <t>AANALYST200</t>
  </si>
  <si>
    <t>2002.12.31</t>
  </si>
  <si>
    <r>
      <rPr>
        <sz val="9"/>
        <color rgb="FF00B050"/>
        <rFont val="Times New Roman"/>
        <family val="1"/>
      </rPr>
      <t>YJ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13</t>
    </r>
  </si>
  <si>
    <t>D157117010014x</t>
  </si>
  <si>
    <t>兼容机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</si>
  <si>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10</t>
    </r>
  </si>
  <si>
    <t>D151453000002x</t>
  </si>
  <si>
    <t>单级风冷压缩机</t>
  </si>
  <si>
    <t>W-0.36/8</t>
  </si>
  <si>
    <t>2003.01.14</t>
  </si>
  <si>
    <r>
      <rPr>
        <sz val="9"/>
        <rFont val="Times New Roman"/>
        <family val="1"/>
      </rPr>
      <t>JS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4</t>
    </r>
  </si>
  <si>
    <r>
      <rPr>
        <sz val="9"/>
        <color rgb="FF00B050"/>
        <rFont val="Times New Roman"/>
        <family val="1"/>
      </rPr>
      <t>TF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4</t>
    </r>
  </si>
  <si>
    <r>
      <rPr>
        <sz val="9"/>
        <color rgb="FF00B050"/>
        <rFont val="Times New Roman"/>
        <family val="1"/>
      </rPr>
      <t>TF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5</t>
    </r>
  </si>
  <si>
    <r>
      <rPr>
        <sz val="9"/>
        <color rgb="FF00B050"/>
        <rFont val="Times New Roman"/>
        <family val="1"/>
      </rPr>
      <t>TF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6</t>
    </r>
  </si>
  <si>
    <r>
      <rPr>
        <sz val="9"/>
        <color rgb="FF00B050"/>
        <rFont val="Times New Roman"/>
        <family val="1"/>
      </rPr>
      <t>TF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7</t>
    </r>
  </si>
  <si>
    <r>
      <rPr>
        <sz val="9"/>
        <color rgb="FF00B050"/>
        <rFont val="Times New Roman"/>
        <family val="1"/>
      </rPr>
      <t>JB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4</t>
    </r>
  </si>
  <si>
    <r>
      <rPr>
        <sz val="9"/>
        <color rgb="FF00B050"/>
        <rFont val="Times New Roman"/>
        <family val="1"/>
      </rPr>
      <t>JB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5</t>
    </r>
  </si>
  <si>
    <t>D157793000003x</t>
  </si>
  <si>
    <t>TCS-150K-OFW（BS）</t>
  </si>
  <si>
    <t>四车间</t>
  </si>
  <si>
    <t>2003.04.17</t>
  </si>
  <si>
    <t>四车间库房</t>
  </si>
  <si>
    <r>
      <rPr>
        <sz val="9"/>
        <rFont val="Times New Roman"/>
        <family val="1"/>
      </rPr>
      <t>YC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3</t>
    </r>
  </si>
  <si>
    <t>D157141070002x</t>
  </si>
  <si>
    <t>多功能一体机</t>
  </si>
  <si>
    <t>2003.04.24</t>
  </si>
  <si>
    <t>传真、打印一体机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</si>
  <si>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10</t>
    </r>
  </si>
  <si>
    <t>D157117010015x</t>
  </si>
  <si>
    <t>海尔－育龙3000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</si>
  <si>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11</t>
    </r>
  </si>
  <si>
    <t>青岛海尔电脑有限公司</t>
  </si>
  <si>
    <t>瑞鑫公司院内</t>
  </si>
  <si>
    <t>2003.10.24</t>
  </si>
  <si>
    <t>D157117010016x</t>
  </si>
  <si>
    <t>方正－飞越3000</t>
  </si>
  <si>
    <t>2014.01.15日退库
（原徐玉田）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</si>
  <si>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13</t>
    </r>
  </si>
  <si>
    <t>D157117010017x</t>
  </si>
  <si>
    <t>清华同方－真爱7740</t>
  </si>
  <si>
    <t>2003.11.24</t>
  </si>
  <si>
    <t>1.ZJ-31-1主机2014.08.20王鹏领走
原17"CRT显示器退库
2.ZJ-31-1主机2015.05.28日退库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</si>
  <si>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31</t>
    </r>
  </si>
  <si>
    <t>清华同方股份有限公司</t>
  </si>
  <si>
    <t>D157141070003x</t>
  </si>
  <si>
    <t>松下KX－FLM553CN</t>
  </si>
  <si>
    <t>2004.02.11</t>
  </si>
  <si>
    <r>
      <rPr>
        <sz val="9"/>
        <rFont val="Times New Roman"/>
        <family val="1"/>
      </rPr>
      <t>ZX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</t>
    </r>
  </si>
  <si>
    <t>松下通信系统设备株式会社马来西亚制造</t>
  </si>
  <si>
    <t>D157117010018x</t>
  </si>
  <si>
    <t>方正－卓越A+(黑)</t>
  </si>
  <si>
    <t>2004.02.26</t>
  </si>
  <si>
    <t>2014.01.24日显示器退库
2014.09.11日主机退库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</si>
  <si>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14</t>
    </r>
  </si>
  <si>
    <t>D155316010001x</t>
  </si>
  <si>
    <t>汽车</t>
  </si>
  <si>
    <t>捷达－FV7160CIF</t>
  </si>
  <si>
    <t>2004.04.01</t>
  </si>
  <si>
    <r>
      <rPr>
        <sz val="9"/>
        <color rgb="FF7030A0"/>
        <rFont val="Times New Roman"/>
        <family val="1"/>
      </rPr>
      <t>SC</t>
    </r>
    <r>
      <rPr>
        <sz val="9"/>
        <color rgb="FF7030A0"/>
        <rFont val="宋体"/>
        <charset val="134"/>
      </rPr>
      <t>－</t>
    </r>
    <r>
      <rPr>
        <sz val="9"/>
        <color rgb="FF7030A0"/>
        <rFont val="Times New Roman"/>
        <family val="1"/>
      </rPr>
      <t>1</t>
    </r>
  </si>
  <si>
    <t>运输设备</t>
  </si>
  <si>
    <t>运输类</t>
  </si>
  <si>
    <t>长春一汽有限公司</t>
  </si>
  <si>
    <t>D157074000001x</t>
  </si>
  <si>
    <t>摄像机</t>
  </si>
  <si>
    <t>松下NV－GS－120</t>
  </si>
  <si>
    <t>2004.06.13</t>
  </si>
  <si>
    <r>
      <rPr>
        <sz val="9"/>
        <rFont val="Times New Roman"/>
        <family val="1"/>
      </rPr>
      <t>ZX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</t>
    </r>
  </si>
  <si>
    <t>松下电器株式会社</t>
  </si>
  <si>
    <t>D157438030002x</t>
  </si>
  <si>
    <t>M308A</t>
  </si>
  <si>
    <t>2004.10.09</t>
  </si>
  <si>
    <r>
      <rPr>
        <sz val="9"/>
        <rFont val="Times New Roman"/>
        <family val="1"/>
      </rPr>
      <t>YJ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9</t>
    </r>
  </si>
  <si>
    <t>深圳市江阳伟业科技有限公司</t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</si>
  <si>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6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</si>
  <si>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7</t>
    </r>
  </si>
  <si>
    <t>2004.12.09</t>
  </si>
  <si>
    <t>D157117010020x</t>
  </si>
  <si>
    <t>方正－飞越6000A（17CRT）</t>
  </si>
  <si>
    <t xml:space="preserve">原艾玉忠 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</si>
  <si>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18</t>
    </r>
  </si>
  <si>
    <t>D157161020001x</t>
  </si>
  <si>
    <t>防火墙</t>
  </si>
  <si>
    <t>FORTIGATE 50A</t>
  </si>
  <si>
    <t>2004.12.15</t>
  </si>
  <si>
    <r>
      <rPr>
        <sz val="9"/>
        <rFont val="Times New Roman"/>
        <family val="1"/>
      </rPr>
      <t>ZQ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4</t>
    </r>
  </si>
  <si>
    <t>D157117010021x</t>
  </si>
  <si>
    <t>WEIYI兼容机</t>
  </si>
  <si>
    <t>17"CRT显示器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</si>
  <si>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34</t>
    </r>
  </si>
  <si>
    <t>D157117010022x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</si>
  <si>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35</t>
    </r>
  </si>
  <si>
    <t>D157117010023x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</si>
  <si>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36</t>
    </r>
  </si>
  <si>
    <r>
      <rPr>
        <sz val="9"/>
        <color rgb="FF00B050"/>
        <rFont val="Times New Roman"/>
        <family val="1"/>
      </rPr>
      <t>ZB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3</t>
    </r>
  </si>
  <si>
    <t>D154643010001x</t>
  </si>
  <si>
    <t>数码相机</t>
  </si>
  <si>
    <t>松下DMC－F25</t>
  </si>
  <si>
    <t>500万像素12倍光学变焦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</si>
  <si>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28</t>
    </r>
  </si>
  <si>
    <t>松下电器有限公司</t>
  </si>
  <si>
    <t>D154634610001x</t>
  </si>
  <si>
    <t>监控系统</t>
  </si>
  <si>
    <t>2005.12.09</t>
  </si>
  <si>
    <t>原后处理车间墙上</t>
  </si>
  <si>
    <r>
      <rPr>
        <sz val="9"/>
        <rFont val="Times New Roman"/>
        <family val="1"/>
      </rPr>
      <t>ZQ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5</t>
    </r>
  </si>
  <si>
    <t>包头市轶涛科技有限公司</t>
  </si>
  <si>
    <t>D154621010003x</t>
  </si>
  <si>
    <t>HMC－112A</t>
  </si>
  <si>
    <t>2005.12.16</t>
  </si>
  <si>
    <r>
      <rPr>
        <sz val="9"/>
        <color rgb="FF00B050"/>
        <rFont val="Times New Roman"/>
        <family val="1"/>
      </rPr>
      <t>TF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13</t>
    </r>
  </si>
  <si>
    <t>无锡华佳环保工程有限公司</t>
  </si>
  <si>
    <t>D157141070004x</t>
  </si>
  <si>
    <t>三星SF－565P</t>
  </si>
  <si>
    <t>2006.04.10</t>
  </si>
  <si>
    <r>
      <rPr>
        <sz val="9"/>
        <rFont val="Times New Roman"/>
        <family val="1"/>
      </rPr>
      <t>ZW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29</t>
    </r>
  </si>
  <si>
    <t>三星电子有限公司</t>
  </si>
  <si>
    <t>D157141070005x</t>
  </si>
  <si>
    <t>三星SF－560</t>
  </si>
  <si>
    <t>2006.08.16</t>
  </si>
  <si>
    <t>传真、复印一体机</t>
  </si>
  <si>
    <r>
      <rPr>
        <sz val="9"/>
        <rFont val="Times New Roman"/>
        <family val="1"/>
      </rPr>
      <t>ZX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5</t>
    </r>
  </si>
  <si>
    <t>山东三星通信设备有限公司</t>
  </si>
  <si>
    <t>2006.11.20</t>
  </si>
  <si>
    <t>联想(北京)有限公司</t>
  </si>
  <si>
    <t>D157117010028X</t>
  </si>
  <si>
    <t>联想-扬天M4600C(LCD)</t>
  </si>
  <si>
    <t>2013.08.15由财务部转
维检车间郝卫国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</si>
  <si>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39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</si>
  <si>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16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</si>
  <si>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17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</si>
  <si>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18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</si>
  <si>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19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</si>
  <si>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20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</si>
  <si>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21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</si>
  <si>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22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</si>
  <si>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23</t>
    </r>
  </si>
  <si>
    <t>2007.06.20</t>
  </si>
  <si>
    <t>D157117010031x</t>
  </si>
  <si>
    <t>原闫慧梅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</si>
  <si>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42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</si>
  <si>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36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</si>
  <si>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37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</si>
  <si>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38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</si>
  <si>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39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</si>
  <si>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40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</si>
  <si>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41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</si>
  <si>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42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</si>
  <si>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43</t>
    </r>
  </si>
  <si>
    <r>
      <rPr>
        <sz val="9"/>
        <rFont val="Times New Roman"/>
        <family val="1"/>
      </rPr>
      <t>WG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8</t>
    </r>
  </si>
  <si>
    <t>D157141070006x</t>
  </si>
  <si>
    <t>松下KX-FLM653CN</t>
  </si>
  <si>
    <t>2008.04.14</t>
  </si>
  <si>
    <t>传真、复印一体机（原综合部）
原张万办公室，2014.08.18日转周谊娜，于2014.11.12日退库</t>
  </si>
  <si>
    <r>
      <rPr>
        <sz val="9"/>
        <rFont val="Times New Roman"/>
        <family val="1"/>
      </rPr>
      <t>ZX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6</t>
    </r>
  </si>
  <si>
    <t>松下公司</t>
  </si>
  <si>
    <t>D157117010036x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</si>
  <si>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47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</si>
  <si>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44</t>
    </r>
  </si>
  <si>
    <r>
      <rPr>
        <sz val="9"/>
        <rFont val="Times New Roman"/>
        <family val="1"/>
      </rPr>
      <t>JG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45</t>
    </r>
  </si>
  <si>
    <t>D156532340002x</t>
  </si>
  <si>
    <t>气动移动式高频热合机</t>
  </si>
  <si>
    <t>J-1000W</t>
  </si>
  <si>
    <t>2011.07.22</t>
  </si>
  <si>
    <t>一车间设备间</t>
  </si>
  <si>
    <r>
      <rPr>
        <sz val="9"/>
        <color rgb="FF00B050"/>
        <rFont val="Times New Roman"/>
        <family val="1"/>
      </rPr>
      <t>JA</t>
    </r>
    <r>
      <rPr>
        <sz val="9"/>
        <color rgb="FF00B050"/>
        <rFont val="宋体"/>
        <charset val="134"/>
      </rPr>
      <t>－</t>
    </r>
    <r>
      <rPr>
        <sz val="9"/>
        <color rgb="FF00B050"/>
        <rFont val="Times New Roman"/>
        <family val="1"/>
      </rPr>
      <t>6</t>
    </r>
  </si>
  <si>
    <t>天津市高周波热合机厂</t>
  </si>
  <si>
    <t>2012.12.14</t>
  </si>
  <si>
    <t>D157116050001x</t>
  </si>
  <si>
    <t>路由器</t>
  </si>
  <si>
    <t>DLINK7200</t>
  </si>
  <si>
    <t>ZQ-14</t>
  </si>
  <si>
    <t>2013.10.07</t>
  </si>
  <si>
    <t>D157117010046y</t>
  </si>
  <si>
    <t>联想扬天T4900d</t>
  </si>
  <si>
    <t>2013.06.19
（主机）</t>
  </si>
  <si>
    <t>财务部（退仓库）</t>
  </si>
  <si>
    <t>主机：出厂编号:NS19593254
　批号:NS63061926</t>
  </si>
  <si>
    <r>
      <rPr>
        <sz val="9"/>
        <rFont val="Times New Roman"/>
        <family val="1"/>
      </rPr>
      <t>ZJ</t>
    </r>
    <r>
      <rPr>
        <sz val="9"/>
        <rFont val="宋体"/>
        <charset val="134"/>
      </rPr>
      <t>－</t>
    </r>
    <r>
      <rPr>
        <sz val="9"/>
        <rFont val="Times New Roman"/>
        <family val="1"/>
      </rPr>
      <t>61</t>
    </r>
  </si>
  <si>
    <t>两项报废合计最终价格：</t>
    <phoneticPr fontId="11" type="noConversion"/>
  </si>
  <si>
    <t>LEN绝缘测量仪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</si>
</sst>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0.00_);[Red]\(0.00\)"/>
    <numFmt numFmtId="177" formatCode="0.00_ "/>
  </numFmts>
  <fonts count="35" x14ac:knownFonts="1">
    <font>
      <sz val="11"/>
      <color theme="1"/>
      <name val="宋体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10"/>
      <name val="MS Sans Serif"/>
      <family val="2"/>
    </font>
    <font>
      <b/>
      <sz val="22"/>
      <name val="黑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Arial Narrow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MS Sans Serif"/>
      <family val="2"/>
    </font>
    <font>
      <sz val="10"/>
      <name val="Times New Roman"/>
      <family val="1"/>
    </font>
    <font>
      <sz val="10"/>
      <color rgb="FFFF0000"/>
      <name val="宋体"/>
      <family val="3"/>
      <charset val="134"/>
    </font>
    <font>
      <sz val="10"/>
      <color rgb="FFFF0000"/>
      <name val="Times New Roman"/>
      <family val="1"/>
    </font>
    <font>
      <sz val="9"/>
      <color rgb="FFFF0000"/>
      <name val="宋体"/>
      <family val="3"/>
      <charset val="134"/>
    </font>
    <font>
      <b/>
      <sz val="22"/>
      <name val="黑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color rgb="FF00B050"/>
      <name val="宋体"/>
      <charset val="134"/>
    </font>
    <font>
      <sz val="9"/>
      <color rgb="FF00B050"/>
      <name val="宋体"/>
      <charset val="134"/>
    </font>
    <font>
      <sz val="9"/>
      <color rgb="FF00B050"/>
      <name val="Times New Roman"/>
      <family val="1"/>
    </font>
    <font>
      <sz val="12"/>
      <color rgb="FF7030A0"/>
      <name val="宋体"/>
      <charset val="134"/>
    </font>
    <font>
      <sz val="9"/>
      <color rgb="FF7030A0"/>
      <name val="宋体"/>
      <charset val="134"/>
    </font>
    <font>
      <sz val="9"/>
      <color rgb="FF7030A0"/>
      <name val="Times New Roman"/>
      <family val="1"/>
    </font>
    <font>
      <b/>
      <sz val="12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10" fillId="0" borderId="0"/>
    <xf numFmtId="43" fontId="9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0" fontId="8" fillId="0" borderId="0"/>
  </cellStyleXfs>
  <cellXfs count="19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 wrapText="1"/>
    </xf>
    <xf numFmtId="176" fontId="2" fillId="0" borderId="2" xfId="1" applyNumberFormat="1" applyFont="1" applyFill="1" applyBorder="1" applyAlignment="1">
      <alignment horizontal="center" vertical="center" wrapText="1"/>
    </xf>
    <xf numFmtId="40" fontId="2" fillId="0" borderId="2" xfId="1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3" fontId="12" fillId="0" borderId="2" xfId="2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176" fontId="12" fillId="0" borderId="2" xfId="1" applyNumberFormat="1" applyFont="1" applyFill="1" applyBorder="1" applyAlignment="1">
      <alignment horizontal="center" vertical="center" wrapText="1"/>
    </xf>
    <xf numFmtId="0" fontId="12" fillId="0" borderId="2" xfId="1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43" fontId="16" fillId="0" borderId="2" xfId="2" applyFont="1" applyFill="1" applyBorder="1" applyAlignment="1">
      <alignment horizontal="center" vertical="center"/>
    </xf>
    <xf numFmtId="177" fontId="16" fillId="0" borderId="2" xfId="2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3" fontId="4" fillId="0" borderId="0" xfId="2" applyFont="1" applyAlignment="1">
      <alignment horizontal="center" vertical="center"/>
    </xf>
    <xf numFmtId="43" fontId="4" fillId="0" borderId="0" xfId="2" applyFont="1" applyFill="1" applyAlignment="1">
      <alignment horizontal="center" vertical="center"/>
    </xf>
    <xf numFmtId="43" fontId="4" fillId="0" borderId="0" xfId="2" applyFont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43" fontId="15" fillId="0" borderId="2" xfId="2" applyFont="1" applyBorder="1" applyAlignment="1">
      <alignment horizontal="center" vertical="center"/>
    </xf>
    <xf numFmtId="43" fontId="15" fillId="0" borderId="2" xfId="2" quotePrefix="1" applyFont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  <xf numFmtId="43" fontId="15" fillId="0" borderId="2" xfId="2" applyFont="1" applyFill="1" applyBorder="1" applyAlignment="1">
      <alignment horizontal="center" vertical="center"/>
    </xf>
    <xf numFmtId="43" fontId="15" fillId="0" borderId="2" xfId="2" quotePrefix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 wrapText="1"/>
    </xf>
    <xf numFmtId="176" fontId="15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/>
    </xf>
    <xf numFmtId="0" fontId="15" fillId="0" borderId="2" xfId="1" applyNumberFormat="1" applyFont="1" applyFill="1" applyBorder="1" applyAlignment="1">
      <alignment horizontal="center" vertical="center"/>
    </xf>
    <xf numFmtId="0" fontId="15" fillId="0" borderId="2" xfId="1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43" fontId="20" fillId="0" borderId="2" xfId="2" applyFont="1" applyFill="1" applyBorder="1" applyAlignment="1">
      <alignment horizontal="center" vertical="center"/>
    </xf>
    <xf numFmtId="43" fontId="20" fillId="0" borderId="2" xfId="2" quotePrefix="1" applyFont="1" applyFill="1" applyBorder="1" applyAlignment="1">
      <alignment horizontal="center" vertical="center"/>
    </xf>
    <xf numFmtId="43" fontId="20" fillId="0" borderId="2" xfId="2" quotePrefix="1" applyFont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2" xfId="1" applyFont="1" applyFill="1" applyBorder="1" applyAlignment="1">
      <alignment horizontal="center" vertical="center"/>
    </xf>
    <xf numFmtId="176" fontId="22" fillId="0" borderId="2" xfId="1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 wrapText="1"/>
    </xf>
    <xf numFmtId="0" fontId="20" fillId="0" borderId="2" xfId="1" applyNumberFormat="1" applyFont="1" applyFill="1" applyBorder="1" applyAlignment="1">
      <alignment horizontal="center" vertical="center" wrapText="1"/>
    </xf>
    <xf numFmtId="176" fontId="20" fillId="0" borderId="2" xfId="1" applyNumberFormat="1" applyFont="1" applyFill="1" applyBorder="1" applyAlignment="1">
      <alignment horizontal="center" vertical="center" wrapText="1"/>
    </xf>
    <xf numFmtId="176" fontId="20" fillId="3" borderId="2" xfId="1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3" fontId="8" fillId="0" borderId="2" xfId="2" applyFont="1" applyFill="1" applyBorder="1" applyAlignment="1">
      <alignment horizontal="center" vertical="center"/>
    </xf>
    <xf numFmtId="43" fontId="8" fillId="0" borderId="2" xfId="2" quotePrefix="1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2" fontId="8" fillId="0" borderId="2" xfId="1" applyNumberFormat="1" applyFont="1" applyFill="1" applyBorder="1" applyAlignment="1">
      <alignment horizontal="center" vertical="center" wrapText="1"/>
    </xf>
    <xf numFmtId="43" fontId="8" fillId="0" borderId="2" xfId="2" applyFont="1" applyFill="1" applyBorder="1" applyAlignment="1">
      <alignment horizontal="center" vertical="center" wrapText="1"/>
    </xf>
    <xf numFmtId="1" fontId="8" fillId="0" borderId="2" xfId="1" applyNumberFormat="1" applyFont="1" applyFill="1" applyBorder="1" applyAlignment="1">
      <alignment horizontal="center" vertical="center" wrapText="1"/>
    </xf>
    <xf numFmtId="1" fontId="2" fillId="0" borderId="7" xfId="1" applyNumberFormat="1" applyFont="1" applyFill="1" applyBorder="1" applyAlignment="1">
      <alignment horizontal="center" vertical="center" wrapText="1"/>
    </xf>
    <xf numFmtId="0" fontId="29" fillId="0" borderId="2" xfId="1" applyFont="1" applyFill="1" applyBorder="1" applyAlignment="1">
      <alignment horizontal="center" vertical="center"/>
    </xf>
    <xf numFmtId="1" fontId="26" fillId="0" borderId="2" xfId="1" applyNumberFormat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>
      <alignment horizontal="center" vertical="center"/>
    </xf>
    <xf numFmtId="0" fontId="27" fillId="0" borderId="2" xfId="1" applyFont="1" applyFill="1" applyBorder="1" applyAlignment="1">
      <alignment horizontal="center" vertical="center"/>
    </xf>
    <xf numFmtId="2" fontId="26" fillId="0" borderId="2" xfId="1" applyNumberFormat="1" applyFont="1" applyFill="1" applyBorder="1" applyAlignment="1">
      <alignment horizontal="center" vertical="center"/>
    </xf>
    <xf numFmtId="40" fontId="27" fillId="0" borderId="2" xfId="1" applyNumberFormat="1" applyFont="1" applyFill="1" applyBorder="1" applyAlignment="1">
      <alignment horizontal="center" vertical="center"/>
    </xf>
    <xf numFmtId="0" fontId="27" fillId="0" borderId="0" xfId="1" applyFont="1" applyFill="1" applyAlignment="1">
      <alignment horizontal="center" vertical="center"/>
    </xf>
    <xf numFmtId="1" fontId="26" fillId="0" borderId="2" xfId="1" applyNumberFormat="1" applyFont="1" applyFill="1" applyBorder="1" applyAlignment="1">
      <alignment horizontal="center" vertical="center" wrapText="1"/>
    </xf>
    <xf numFmtId="1" fontId="27" fillId="0" borderId="2" xfId="1" applyNumberFormat="1" applyFont="1" applyFill="1" applyBorder="1" applyAlignment="1">
      <alignment horizontal="center" vertical="center"/>
    </xf>
    <xf numFmtId="0" fontId="27" fillId="0" borderId="2" xfId="1" applyFont="1" applyFill="1" applyBorder="1" applyAlignment="1">
      <alignment horizontal="center" vertical="center" wrapText="1"/>
    </xf>
    <xf numFmtId="40" fontId="26" fillId="0" borderId="2" xfId="1" applyNumberFormat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 wrapText="1"/>
    </xf>
    <xf numFmtId="0" fontId="27" fillId="0" borderId="2" xfId="1" applyFont="1" applyFill="1" applyBorder="1" applyAlignment="1">
      <alignment horizontal="left" vertical="center" wrapText="1"/>
    </xf>
    <xf numFmtId="40" fontId="27" fillId="0" borderId="2" xfId="1" applyNumberFormat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/>
    </xf>
    <xf numFmtId="0" fontId="30" fillId="5" borderId="2" xfId="1" applyFont="1" applyFill="1" applyBorder="1" applyAlignment="1">
      <alignment horizontal="center" vertical="center" wrapText="1"/>
    </xf>
    <xf numFmtId="40" fontId="26" fillId="0" borderId="2" xfId="1" applyNumberFormat="1" applyFont="1" applyFill="1" applyBorder="1" applyAlignment="1">
      <alignment horizontal="center" vertical="center" wrapText="1"/>
    </xf>
    <xf numFmtId="0" fontId="26" fillId="4" borderId="2" xfId="1" applyFont="1" applyFill="1" applyBorder="1" applyAlignment="1">
      <alignment horizontal="center" vertical="center"/>
    </xf>
    <xf numFmtId="176" fontId="29" fillId="0" borderId="2" xfId="1" applyNumberFormat="1" applyFont="1" applyFill="1" applyBorder="1" applyAlignment="1">
      <alignment horizontal="center" vertical="center" wrapText="1"/>
    </xf>
    <xf numFmtId="0" fontId="26" fillId="4" borderId="2" xfId="1" applyNumberFormat="1" applyFont="1" applyFill="1" applyBorder="1" applyAlignment="1">
      <alignment horizontal="center" vertical="center"/>
    </xf>
    <xf numFmtId="0" fontId="27" fillId="4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1" fontId="26" fillId="4" borderId="2" xfId="1" applyNumberFormat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>
      <alignment horizontal="center" vertical="center" shrinkToFit="1"/>
    </xf>
    <xf numFmtId="40" fontId="29" fillId="0" borderId="2" xfId="1" applyNumberFormat="1" applyFont="1" applyFill="1" applyBorder="1" applyAlignment="1">
      <alignment horizontal="center" vertical="center"/>
    </xf>
    <xf numFmtId="1" fontId="27" fillId="0" borderId="2" xfId="1" applyNumberFormat="1" applyFont="1" applyFill="1" applyBorder="1" applyAlignment="1">
      <alignment horizontal="center" vertical="center" wrapText="1"/>
    </xf>
    <xf numFmtId="2" fontId="26" fillId="0" borderId="2" xfId="1" applyNumberFormat="1" applyFont="1" applyFill="1" applyBorder="1" applyAlignment="1">
      <alignment horizontal="center" vertical="center" wrapText="1"/>
    </xf>
    <xf numFmtId="0" fontId="31" fillId="0" borderId="2" xfId="1" applyFont="1" applyFill="1" applyBorder="1" applyAlignment="1">
      <alignment horizontal="center" vertical="center"/>
    </xf>
    <xf numFmtId="0" fontId="32" fillId="0" borderId="2" xfId="1" applyFont="1" applyFill="1" applyBorder="1" applyAlignment="1">
      <alignment horizontal="center" vertical="center"/>
    </xf>
    <xf numFmtId="0" fontId="33" fillId="5" borderId="2" xfId="1" applyFont="1" applyFill="1" applyBorder="1" applyAlignment="1">
      <alignment horizontal="center" vertical="center" wrapText="1"/>
    </xf>
    <xf numFmtId="176" fontId="27" fillId="0" borderId="2" xfId="1" applyNumberFormat="1" applyFont="1" applyFill="1" applyBorder="1" applyAlignment="1">
      <alignment horizontal="center" vertical="center" wrapText="1"/>
    </xf>
    <xf numFmtId="176" fontId="26" fillId="4" borderId="2" xfId="1" applyNumberFormat="1" applyFont="1" applyFill="1" applyBorder="1" applyAlignment="1">
      <alignment horizontal="center" vertical="center" wrapText="1"/>
    </xf>
    <xf numFmtId="176" fontId="26" fillId="0" borderId="2" xfId="1" applyNumberFormat="1" applyFont="1" applyFill="1" applyBorder="1" applyAlignment="1">
      <alignment horizontal="center" vertical="center" wrapText="1"/>
    </xf>
    <xf numFmtId="176" fontId="28" fillId="4" borderId="2" xfId="1" applyNumberFormat="1" applyFont="1" applyFill="1" applyBorder="1" applyAlignment="1">
      <alignment horizontal="center" vertical="center" wrapText="1"/>
    </xf>
    <xf numFmtId="1" fontId="28" fillId="4" borderId="2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/>
    </xf>
    <xf numFmtId="0" fontId="4" fillId="0" borderId="0" xfId="4" applyFont="1" applyFill="1" applyBorder="1" applyAlignment="1"/>
    <xf numFmtId="0" fontId="25" fillId="0" borderId="0" xfId="4" applyFont="1" applyFill="1" applyBorder="1" applyAlignment="1">
      <alignment horizontal="center" vertical="center"/>
    </xf>
    <xf numFmtId="0" fontId="24" fillId="0" borderId="2" xfId="4" applyFont="1" applyFill="1" applyBorder="1" applyAlignment="1">
      <alignment horizontal="center" vertical="center" wrapText="1"/>
    </xf>
    <xf numFmtId="0" fontId="26" fillId="0" borderId="2" xfId="4" applyFont="1" applyFill="1" applyBorder="1" applyAlignment="1">
      <alignment horizontal="center" vertical="center"/>
    </xf>
    <xf numFmtId="0" fontId="26" fillId="3" borderId="2" xfId="4" applyFont="1" applyFill="1" applyBorder="1" applyAlignment="1">
      <alignment horizontal="center" vertical="center"/>
    </xf>
    <xf numFmtId="43" fontId="26" fillId="0" borderId="2" xfId="3" applyFont="1" applyFill="1" applyBorder="1" applyAlignment="1">
      <alignment horizontal="center" vertical="center"/>
    </xf>
    <xf numFmtId="0" fontId="26" fillId="0" borderId="2" xfId="4" applyNumberFormat="1" applyFont="1" applyFill="1" applyBorder="1" applyAlignment="1">
      <alignment horizontal="center" vertical="center"/>
    </xf>
    <xf numFmtId="0" fontId="26" fillId="0" borderId="2" xfId="4" applyFont="1" applyFill="1" applyBorder="1" applyAlignment="1">
      <alignment horizontal="center" vertical="center" wrapText="1"/>
    </xf>
    <xf numFmtId="0" fontId="27" fillId="0" borderId="2" xfId="4" applyFont="1" applyFill="1" applyBorder="1" applyAlignment="1">
      <alignment horizontal="center" vertical="center"/>
    </xf>
    <xf numFmtId="0" fontId="3" fillId="5" borderId="2" xfId="4" applyFont="1" applyFill="1" applyBorder="1" applyAlignment="1">
      <alignment horizontal="center" vertical="center"/>
    </xf>
    <xf numFmtId="43" fontId="27" fillId="0" borderId="2" xfId="3" applyFont="1" applyFill="1" applyBorder="1" applyAlignment="1">
      <alignment horizontal="center" vertical="center"/>
    </xf>
    <xf numFmtId="0" fontId="27" fillId="0" borderId="0" xfId="4" applyFont="1" applyFill="1" applyBorder="1" applyAlignment="1">
      <alignment horizontal="center" vertical="center"/>
    </xf>
    <xf numFmtId="0" fontId="28" fillId="0" borderId="2" xfId="4" applyFont="1" applyFill="1" applyBorder="1" applyAlignment="1">
      <alignment horizontal="center" vertical="center"/>
    </xf>
    <xf numFmtId="43" fontId="28" fillId="0" borderId="2" xfId="3" applyFont="1" applyFill="1" applyBorder="1" applyAlignment="1">
      <alignment horizontal="center" vertical="center"/>
    </xf>
    <xf numFmtId="0" fontId="29" fillId="0" borderId="2" xfId="4" applyFont="1" applyFill="1" applyBorder="1" applyAlignment="1">
      <alignment horizontal="center" vertical="center"/>
    </xf>
    <xf numFmtId="0" fontId="30" fillId="5" borderId="2" xfId="4" applyFont="1" applyFill="1" applyBorder="1" applyAlignment="1">
      <alignment horizontal="center" vertical="center"/>
    </xf>
    <xf numFmtId="0" fontId="29" fillId="0" borderId="0" xfId="4" applyFont="1" applyFill="1" applyBorder="1" applyAlignment="1">
      <alignment horizontal="center" vertical="center"/>
    </xf>
    <xf numFmtId="0" fontId="27" fillId="0" borderId="2" xfId="4" applyFont="1" applyFill="1" applyBorder="1" applyAlignment="1">
      <alignment horizontal="left" vertical="center" wrapText="1"/>
    </xf>
    <xf numFmtId="0" fontId="26" fillId="2" borderId="2" xfId="4" applyFont="1" applyFill="1" applyBorder="1" applyAlignment="1">
      <alignment horizontal="center" vertical="center"/>
    </xf>
    <xf numFmtId="0" fontId="29" fillId="0" borderId="2" xfId="4" applyFont="1" applyFill="1" applyBorder="1" applyAlignment="1">
      <alignment horizontal="center" vertical="center" wrapText="1"/>
    </xf>
    <xf numFmtId="43" fontId="28" fillId="0" borderId="2" xfId="3" applyFont="1" applyBorder="1" applyAlignment="1">
      <alignment horizontal="center" vertical="center"/>
    </xf>
    <xf numFmtId="0" fontId="27" fillId="0" borderId="2" xfId="4" applyFont="1" applyFill="1" applyBorder="1" applyAlignment="1">
      <alignment horizontal="center" vertical="center" wrapText="1"/>
    </xf>
    <xf numFmtId="0" fontId="26" fillId="0" borderId="0" xfId="4" applyFont="1" applyFill="1" applyBorder="1" applyAlignment="1">
      <alignment horizontal="center" vertical="center"/>
    </xf>
    <xf numFmtId="43" fontId="27" fillId="0" borderId="2" xfId="3" applyFont="1" applyFill="1" applyBorder="1" applyAlignment="1">
      <alignment horizontal="center" vertical="center" wrapText="1"/>
    </xf>
    <xf numFmtId="43" fontId="26" fillId="0" borderId="2" xfId="3" applyFont="1" applyBorder="1" applyAlignment="1">
      <alignment horizontal="center" vertical="center"/>
    </xf>
    <xf numFmtId="0" fontId="26" fillId="4" borderId="2" xfId="4" applyFont="1" applyFill="1" applyBorder="1" applyAlignment="1">
      <alignment horizontal="center" vertical="center"/>
    </xf>
    <xf numFmtId="43" fontId="26" fillId="4" borderId="2" xfId="3" applyFont="1" applyFill="1" applyBorder="1" applyAlignment="1">
      <alignment horizontal="center" vertical="center"/>
    </xf>
    <xf numFmtId="0" fontId="26" fillId="4" borderId="2" xfId="4" applyNumberFormat="1" applyFont="1" applyFill="1" applyBorder="1" applyAlignment="1">
      <alignment horizontal="center" vertical="center"/>
    </xf>
    <xf numFmtId="0" fontId="27" fillId="4" borderId="2" xfId="4" applyFont="1" applyFill="1" applyBorder="1" applyAlignment="1">
      <alignment horizontal="center" vertical="center"/>
    </xf>
    <xf numFmtId="0" fontId="3" fillId="4" borderId="2" xfId="4" applyFont="1" applyFill="1" applyBorder="1" applyAlignment="1">
      <alignment horizontal="center" vertical="center"/>
    </xf>
    <xf numFmtId="0" fontId="28" fillId="4" borderId="2" xfId="4" applyFont="1" applyFill="1" applyBorder="1" applyAlignment="1">
      <alignment horizontal="center" vertical="center"/>
    </xf>
    <xf numFmtId="43" fontId="28" fillId="4" borderId="2" xfId="3" applyFont="1" applyFill="1" applyBorder="1" applyAlignment="1">
      <alignment horizontal="center" vertical="center"/>
    </xf>
    <xf numFmtId="0" fontId="26" fillId="4" borderId="2" xfId="4" applyFont="1" applyFill="1" applyBorder="1" applyAlignment="1">
      <alignment horizontal="center" vertical="center" wrapText="1"/>
    </xf>
    <xf numFmtId="0" fontId="29" fillId="4" borderId="2" xfId="4" applyFont="1" applyFill="1" applyBorder="1" applyAlignment="1">
      <alignment horizontal="center" vertical="center"/>
    </xf>
    <xf numFmtId="0" fontId="30" fillId="4" borderId="2" xfId="4" applyFont="1" applyFill="1" applyBorder="1" applyAlignment="1">
      <alignment horizontal="center" vertical="center"/>
    </xf>
    <xf numFmtId="43" fontId="27" fillId="4" borderId="2" xfId="3" applyFont="1" applyFill="1" applyBorder="1" applyAlignment="1">
      <alignment horizontal="center" vertical="center"/>
    </xf>
    <xf numFmtId="0" fontId="28" fillId="4" borderId="2" xfId="4" applyFont="1" applyFill="1" applyBorder="1" applyAlignment="1">
      <alignment horizontal="center" vertical="center" wrapText="1"/>
    </xf>
    <xf numFmtId="0" fontId="31" fillId="0" borderId="2" xfId="4" applyFont="1" applyFill="1" applyBorder="1" applyAlignment="1">
      <alignment horizontal="center" vertical="center"/>
    </xf>
    <xf numFmtId="43" fontId="31" fillId="0" borderId="2" xfId="3" applyFont="1" applyFill="1" applyBorder="1" applyAlignment="1">
      <alignment horizontal="center" vertical="center"/>
    </xf>
    <xf numFmtId="0" fontId="32" fillId="0" borderId="2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0" fillId="0" borderId="0" xfId="4" applyFont="1" applyFill="1" applyBorder="1" applyAlignment="1">
      <alignment horizontal="center" vertical="center"/>
    </xf>
    <xf numFmtId="176" fontId="26" fillId="0" borderId="2" xfId="4" applyNumberFormat="1" applyFont="1" applyFill="1" applyBorder="1" applyAlignment="1">
      <alignment horizontal="center" vertical="center" wrapText="1"/>
    </xf>
    <xf numFmtId="176" fontId="26" fillId="0" borderId="2" xfId="4" applyNumberFormat="1" applyFont="1" applyFill="1" applyBorder="1" applyAlignment="1">
      <alignment horizontal="center" vertical="center"/>
    </xf>
    <xf numFmtId="176" fontId="27" fillId="0" borderId="2" xfId="4" applyNumberFormat="1" applyFont="1" applyFill="1" applyBorder="1" applyAlignment="1">
      <alignment horizontal="center" vertical="center"/>
    </xf>
    <xf numFmtId="176" fontId="27" fillId="0" borderId="0" xfId="4" applyNumberFormat="1" applyFont="1" applyFill="1" applyBorder="1" applyAlignment="1">
      <alignment horizontal="center" vertical="center"/>
    </xf>
    <xf numFmtId="176" fontId="28" fillId="4" borderId="2" xfId="4" applyNumberFormat="1" applyFont="1" applyFill="1" applyBorder="1" applyAlignment="1">
      <alignment horizontal="center" vertical="center" wrapText="1"/>
    </xf>
    <xf numFmtId="176" fontId="26" fillId="4" borderId="2" xfId="4" applyNumberFormat="1" applyFont="1" applyFill="1" applyBorder="1" applyAlignment="1">
      <alignment horizontal="center" vertical="center"/>
    </xf>
    <xf numFmtId="176" fontId="29" fillId="4" borderId="2" xfId="4" applyNumberFormat="1" applyFont="1" applyFill="1" applyBorder="1" applyAlignment="1">
      <alignment horizontal="center" vertical="center"/>
    </xf>
    <xf numFmtId="176" fontId="29" fillId="0" borderId="0" xfId="4" applyNumberFormat="1" applyFont="1" applyFill="1" applyBorder="1" applyAlignment="1">
      <alignment horizontal="center" vertical="center"/>
    </xf>
    <xf numFmtId="0" fontId="26" fillId="4" borderId="2" xfId="4" applyNumberFormat="1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center"/>
    </xf>
    <xf numFmtId="43" fontId="26" fillId="0" borderId="2" xfId="4" applyNumberFormat="1" applyFont="1" applyFill="1" applyBorder="1" applyAlignment="1">
      <alignment horizontal="center" vertical="center"/>
    </xf>
    <xf numFmtId="0" fontId="27" fillId="0" borderId="0" xfId="4" applyFont="1" applyFill="1" applyBorder="1" applyAlignment="1">
      <alignment horizontal="center"/>
    </xf>
    <xf numFmtId="43" fontId="4" fillId="0" borderId="0" xfId="3" applyFont="1" applyAlignment="1">
      <alignment horizontal="center"/>
    </xf>
    <xf numFmtId="43" fontId="4" fillId="0" borderId="0" xfId="3" applyFont="1" applyFill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3" fontId="17" fillId="0" borderId="2" xfId="2" applyFont="1" applyBorder="1" applyAlignment="1">
      <alignment horizontal="center" vertical="center" wrapText="1"/>
    </xf>
    <xf numFmtId="43" fontId="17" fillId="0" borderId="2" xfId="2" applyFont="1" applyFill="1" applyBorder="1" applyAlignment="1">
      <alignment horizontal="center" vertical="center" wrapText="1"/>
    </xf>
    <xf numFmtId="43" fontId="17" fillId="0" borderId="2" xfId="2" quotePrefix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25" fillId="2" borderId="2" xfId="4" applyFont="1" applyFill="1" applyBorder="1" applyAlignment="1">
      <alignment horizontal="center" vertical="center"/>
    </xf>
    <xf numFmtId="0" fontId="25" fillId="0" borderId="2" xfId="4" applyFont="1" applyFill="1" applyBorder="1" applyAlignment="1">
      <alignment horizontal="center" vertical="center"/>
    </xf>
    <xf numFmtId="0" fontId="25" fillId="2" borderId="3" xfId="4" applyFont="1" applyFill="1" applyBorder="1" applyAlignment="1">
      <alignment horizontal="center" vertical="center"/>
    </xf>
    <xf numFmtId="0" fontId="25" fillId="2" borderId="4" xfId="4" applyFont="1" applyFill="1" applyBorder="1" applyAlignment="1">
      <alignment horizontal="center" vertical="center"/>
    </xf>
    <xf numFmtId="0" fontId="24" fillId="2" borderId="2" xfId="4" applyFont="1" applyFill="1" applyBorder="1" applyAlignment="1">
      <alignment horizontal="center" vertical="center" wrapText="1"/>
    </xf>
    <xf numFmtId="0" fontId="24" fillId="0" borderId="2" xfId="4" applyFont="1" applyFill="1" applyBorder="1" applyAlignment="1">
      <alignment horizontal="center" vertical="center" wrapText="1"/>
    </xf>
    <xf numFmtId="0" fontId="24" fillId="0" borderId="2" xfId="4" applyFont="1" applyFill="1" applyBorder="1" applyAlignment="1">
      <alignment horizontal="center" vertical="center"/>
    </xf>
    <xf numFmtId="0" fontId="25" fillId="0" borderId="8" xfId="4" applyFont="1" applyFill="1" applyBorder="1" applyAlignment="1">
      <alignment horizontal="center" vertical="center"/>
    </xf>
    <xf numFmtId="0" fontId="25" fillId="0" borderId="9" xfId="4" applyFont="1" applyFill="1" applyBorder="1" applyAlignment="1">
      <alignment horizontal="center" vertical="center"/>
    </xf>
    <xf numFmtId="0" fontId="23" fillId="0" borderId="1" xfId="4" applyFont="1" applyFill="1" applyBorder="1" applyAlignment="1">
      <alignment horizontal="center" vertical="center"/>
    </xf>
    <xf numFmtId="0" fontId="24" fillId="0" borderId="3" xfId="4" applyNumberFormat="1" applyFont="1" applyFill="1" applyBorder="1" applyAlignment="1">
      <alignment horizontal="center" vertical="center" wrapText="1"/>
    </xf>
    <xf numFmtId="0" fontId="24" fillId="0" borderId="4" xfId="4" applyNumberFormat="1" applyFont="1" applyFill="1" applyBorder="1" applyAlignment="1">
      <alignment horizontal="center" vertical="center" wrapText="1"/>
    </xf>
    <xf numFmtId="0" fontId="24" fillId="0" borderId="3" xfId="4" applyFont="1" applyFill="1" applyBorder="1" applyAlignment="1">
      <alignment horizontal="center" vertical="center"/>
    </xf>
    <xf numFmtId="0" fontId="34" fillId="0" borderId="4" xfId="4" applyFont="1" applyFill="1" applyBorder="1" applyAlignment="1">
      <alignment horizontal="center" vertical="center"/>
    </xf>
    <xf numFmtId="0" fontId="24" fillId="0" borderId="4" xfId="4" applyFont="1" applyFill="1" applyBorder="1" applyAlignment="1">
      <alignment horizontal="center" vertical="center"/>
    </xf>
    <xf numFmtId="0" fontId="24" fillId="2" borderId="2" xfId="4" applyFont="1" applyFill="1" applyBorder="1" applyAlignment="1">
      <alignment horizontal="center" vertical="center"/>
    </xf>
    <xf numFmtId="43" fontId="24" fillId="0" borderId="2" xfId="3" applyFont="1" applyBorder="1" applyAlignment="1">
      <alignment horizontal="center" vertical="center" wrapText="1"/>
    </xf>
    <xf numFmtId="43" fontId="24" fillId="0" borderId="2" xfId="3" applyFont="1" applyFill="1" applyBorder="1" applyAlignment="1">
      <alignment horizontal="center" vertical="center" wrapText="1"/>
    </xf>
  </cellXfs>
  <cellStyles count="5">
    <cellStyle name="常规" xfId="0" builtinId="0"/>
    <cellStyle name="常规 2" xfId="4"/>
    <cellStyle name="常规_固定资产评估明细表（投资）" xfId="1"/>
    <cellStyle name="千位分隔" xfId="2" builtinId="3"/>
    <cellStyle name="千位分隔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68"/>
  <sheetViews>
    <sheetView topLeftCell="B33" zoomScale="85" zoomScaleNormal="85" workbookViewId="0">
      <selection activeCell="R68" sqref="R68"/>
    </sheetView>
  </sheetViews>
  <sheetFormatPr defaultColWidth="7.7265625" defaultRowHeight="13" outlineLevelCol="1" x14ac:dyDescent="0.25"/>
  <cols>
    <col min="1" max="1" width="4.7265625" style="21" hidden="1" customWidth="1" outlineLevel="1"/>
    <col min="2" max="2" width="4.90625" style="21" customWidth="1" collapsed="1"/>
    <col min="3" max="3" width="13.08984375" style="21" customWidth="1" collapsed="1"/>
    <col min="4" max="4" width="17.90625" style="21" hidden="1" customWidth="1" outlineLevel="1"/>
    <col min="5" max="5" width="17" style="21" customWidth="1" collapsed="1"/>
    <col min="6" max="6" width="22.36328125" style="21" customWidth="1"/>
    <col min="7" max="7" width="9.26953125" style="21" hidden="1" customWidth="1"/>
    <col min="8" max="8" width="13.7265625" style="21" hidden="1" customWidth="1"/>
    <col min="9" max="9" width="6.453125" style="21" hidden="1" customWidth="1"/>
    <col min="10" max="11" width="10" style="21" hidden="1" customWidth="1"/>
    <col min="12" max="12" width="8" style="21" customWidth="1"/>
    <col min="13" max="13" width="11.26953125" style="21" hidden="1" customWidth="1" outlineLevel="1"/>
    <col min="14" max="14" width="5.453125" style="21" hidden="1" customWidth="1" outlineLevel="1"/>
    <col min="15" max="15" width="15.90625" style="21" hidden="1" customWidth="1" outlineLevel="1"/>
    <col min="16" max="16" width="7.36328125" style="21" hidden="1" customWidth="1" outlineLevel="1"/>
    <col min="17" max="17" width="18" style="23" hidden="1" customWidth="1" outlineLevel="1" collapsed="1"/>
    <col min="18" max="18" width="18" style="23" customWidth="1" collapsed="1"/>
    <col min="19" max="19" width="18" style="23" hidden="1" customWidth="1" outlineLevel="1"/>
    <col min="20" max="20" width="18.6328125" style="23" customWidth="1" collapsed="1"/>
    <col min="21" max="21" width="18" style="23" hidden="1" customWidth="1" outlineLevel="1"/>
    <col min="22" max="22" width="18.7265625" style="25" customWidth="1" collapsed="1"/>
    <col min="23" max="23" width="11.453125" style="21" hidden="1" customWidth="1" outlineLevel="1"/>
    <col min="24" max="24" width="8.453125" style="21" hidden="1" customWidth="1" outlineLevel="1"/>
    <col min="25" max="25" width="17.08984375" style="24" hidden="1" customWidth="1" outlineLevel="1"/>
    <col min="26" max="26" width="14.36328125" style="21" customWidth="1" collapsed="1"/>
    <col min="27" max="27" width="22.453125" style="21" hidden="1" customWidth="1" outlineLevel="1"/>
    <col min="28" max="28" width="9" style="21" hidden="1" customWidth="1" outlineLevel="1" collapsed="1"/>
    <col min="29" max="29" width="9.453125" style="21" hidden="1" customWidth="1" outlineLevel="1"/>
    <col min="30" max="30" width="7.08984375" style="21" hidden="1" customWidth="1" outlineLevel="1"/>
    <col min="31" max="31" width="18.08984375" style="21" hidden="1" customWidth="1" outlineLevel="1"/>
    <col min="32" max="32" width="34.7265625" style="21" customWidth="1" collapsed="1"/>
    <col min="33" max="33" width="23.26953125" style="21" hidden="1" customWidth="1" outlineLevel="1"/>
    <col min="34" max="34" width="8.90625" style="21" hidden="1" customWidth="1" outlineLevel="1"/>
    <col min="35" max="35" width="9.26953125" style="21" hidden="1" customWidth="1" outlineLevel="1" collapsed="1"/>
    <col min="36" max="36" width="7.7265625" style="21" collapsed="1"/>
    <col min="37" max="16384" width="7.7265625" style="21"/>
  </cols>
  <sheetData>
    <row r="1" spans="1:35" ht="47.5" customHeight="1" x14ac:dyDescent="0.25">
      <c r="A1" s="169" t="s">
        <v>358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</row>
    <row r="2" spans="1:35" s="1" customFormat="1" x14ac:dyDescent="0.25">
      <c r="A2" s="175" t="s">
        <v>1</v>
      </c>
      <c r="B2" s="167" t="s">
        <v>1</v>
      </c>
      <c r="C2" s="167" t="s">
        <v>16</v>
      </c>
      <c r="D2" s="167" t="s">
        <v>2</v>
      </c>
      <c r="E2" s="167" t="s">
        <v>3</v>
      </c>
      <c r="F2" s="167" t="s">
        <v>4</v>
      </c>
      <c r="G2" s="168" t="s">
        <v>5</v>
      </c>
      <c r="H2" s="171" t="s">
        <v>6</v>
      </c>
      <c r="I2" s="171" t="s">
        <v>7</v>
      </c>
      <c r="J2" s="171"/>
      <c r="K2" s="171"/>
      <c r="L2" s="168" t="s">
        <v>5</v>
      </c>
      <c r="M2" s="171" t="s">
        <v>6</v>
      </c>
      <c r="N2" s="171" t="s">
        <v>7</v>
      </c>
      <c r="O2" s="171"/>
      <c r="P2" s="171"/>
      <c r="Q2" s="172" t="s">
        <v>8</v>
      </c>
      <c r="R2" s="174" t="s">
        <v>361</v>
      </c>
      <c r="S2" s="174" t="s">
        <v>9</v>
      </c>
      <c r="T2" s="174" t="s">
        <v>362</v>
      </c>
      <c r="U2" s="174" t="s">
        <v>10</v>
      </c>
      <c r="V2" s="174" t="s">
        <v>363</v>
      </c>
      <c r="W2" s="171" t="s">
        <v>11</v>
      </c>
      <c r="X2" s="171" t="s">
        <v>12</v>
      </c>
      <c r="Y2" s="171" t="s">
        <v>13</v>
      </c>
      <c r="Z2" s="170" t="s">
        <v>14</v>
      </c>
      <c r="AA2" s="167" t="s">
        <v>15</v>
      </c>
      <c r="AB2" s="167" t="s">
        <v>16</v>
      </c>
      <c r="AC2" s="167" t="s">
        <v>17</v>
      </c>
      <c r="AD2" s="167" t="s">
        <v>18</v>
      </c>
      <c r="AE2" s="168" t="s">
        <v>19</v>
      </c>
      <c r="AF2" s="168" t="s">
        <v>20</v>
      </c>
      <c r="AG2" s="163" t="s">
        <v>21</v>
      </c>
      <c r="AH2" s="165" t="s">
        <v>22</v>
      </c>
      <c r="AI2" s="165" t="s">
        <v>23</v>
      </c>
    </row>
    <row r="3" spans="1:35" s="1" customFormat="1" ht="31.5" customHeight="1" x14ac:dyDescent="0.25">
      <c r="A3" s="176"/>
      <c r="B3" s="167"/>
      <c r="C3" s="167"/>
      <c r="D3" s="177"/>
      <c r="E3" s="167"/>
      <c r="F3" s="167"/>
      <c r="G3" s="167"/>
      <c r="H3" s="171"/>
      <c r="I3" s="20" t="s">
        <v>5</v>
      </c>
      <c r="J3" s="20" t="s">
        <v>4</v>
      </c>
      <c r="K3" s="20" t="s">
        <v>24</v>
      </c>
      <c r="L3" s="167"/>
      <c r="M3" s="171"/>
      <c r="N3" s="20" t="s">
        <v>5</v>
      </c>
      <c r="O3" s="20" t="s">
        <v>4</v>
      </c>
      <c r="P3" s="20" t="s">
        <v>24</v>
      </c>
      <c r="Q3" s="173"/>
      <c r="R3" s="173"/>
      <c r="S3" s="173"/>
      <c r="T3" s="173"/>
      <c r="U3" s="173"/>
      <c r="V3" s="173"/>
      <c r="W3" s="171"/>
      <c r="X3" s="171"/>
      <c r="Y3" s="171"/>
      <c r="Z3" s="171"/>
      <c r="AA3" s="167"/>
      <c r="AB3" s="167"/>
      <c r="AC3" s="167"/>
      <c r="AD3" s="167"/>
      <c r="AE3" s="167"/>
      <c r="AF3" s="167"/>
      <c r="AG3" s="164"/>
      <c r="AH3" s="166"/>
      <c r="AI3" s="166"/>
    </row>
    <row r="4" spans="1:35" s="2" customFormat="1" ht="18" customHeight="1" x14ac:dyDescent="0.25">
      <c r="A4" s="3">
        <v>9</v>
      </c>
      <c r="B4" s="26">
        <v>1</v>
      </c>
      <c r="C4" s="27" t="s">
        <v>365</v>
      </c>
      <c r="D4" s="26" t="s">
        <v>60</v>
      </c>
      <c r="E4" s="28" t="s">
        <v>61</v>
      </c>
      <c r="F4" s="26" t="s">
        <v>62</v>
      </c>
      <c r="G4" s="26">
        <v>1</v>
      </c>
      <c r="H4" s="26"/>
      <c r="I4" s="26"/>
      <c r="J4" s="26"/>
      <c r="K4" s="26"/>
      <c r="L4" s="26">
        <v>1</v>
      </c>
      <c r="M4" s="26"/>
      <c r="N4" s="26"/>
      <c r="O4" s="26"/>
      <c r="P4" s="26"/>
      <c r="Q4" s="29">
        <v>22490</v>
      </c>
      <c r="R4" s="30">
        <v>22490</v>
      </c>
      <c r="S4" s="30" t="s">
        <v>63</v>
      </c>
      <c r="T4" s="30">
        <v>21815.3</v>
      </c>
      <c r="U4" s="30" t="s">
        <v>64</v>
      </c>
      <c r="V4" s="30">
        <v>674.7</v>
      </c>
      <c r="W4" s="31"/>
      <c r="X4" s="31">
        <v>11</v>
      </c>
      <c r="Y4" s="26" t="s">
        <v>28</v>
      </c>
      <c r="Z4" s="26" t="s">
        <v>65</v>
      </c>
      <c r="AA4" s="26"/>
      <c r="AB4" s="27" t="s">
        <v>365</v>
      </c>
      <c r="AC4" s="26" t="s">
        <v>66</v>
      </c>
      <c r="AD4" s="26" t="s">
        <v>67</v>
      </c>
      <c r="AE4" s="32">
        <v>22490</v>
      </c>
      <c r="AF4" s="26" t="s">
        <v>68</v>
      </c>
      <c r="AG4" s="10"/>
      <c r="AH4" s="4" t="s">
        <v>33</v>
      </c>
      <c r="AI4" s="6" t="s">
        <v>34</v>
      </c>
    </row>
    <row r="5" spans="1:35" s="2" customFormat="1" ht="18" customHeight="1" x14ac:dyDescent="0.25">
      <c r="A5" s="3">
        <v>10</v>
      </c>
      <c r="B5" s="26">
        <v>2</v>
      </c>
      <c r="C5" s="27" t="s">
        <v>366</v>
      </c>
      <c r="D5" s="26" t="s">
        <v>69</v>
      </c>
      <c r="E5" s="28" t="s">
        <v>70</v>
      </c>
      <c r="F5" s="26" t="s">
        <v>71</v>
      </c>
      <c r="G5" s="26">
        <v>1</v>
      </c>
      <c r="H5" s="26"/>
      <c r="I5" s="26"/>
      <c r="J5" s="26"/>
      <c r="K5" s="26"/>
      <c r="L5" s="26">
        <v>1</v>
      </c>
      <c r="M5" s="26"/>
      <c r="N5" s="26"/>
      <c r="O5" s="26"/>
      <c r="P5" s="26"/>
      <c r="Q5" s="29">
        <v>4980</v>
      </c>
      <c r="R5" s="30">
        <v>4980</v>
      </c>
      <c r="S5" s="30" t="s">
        <v>63</v>
      </c>
      <c r="T5" s="30">
        <v>3962.39</v>
      </c>
      <c r="U5" s="30" t="s">
        <v>72</v>
      </c>
      <c r="V5" s="30">
        <v>1017.61</v>
      </c>
      <c r="W5" s="31"/>
      <c r="X5" s="31">
        <v>15</v>
      </c>
      <c r="Y5" s="26" t="s">
        <v>28</v>
      </c>
      <c r="Z5" s="26" t="s">
        <v>73</v>
      </c>
      <c r="AA5" s="26"/>
      <c r="AB5" s="27" t="s">
        <v>366</v>
      </c>
      <c r="AC5" s="26" t="s">
        <v>39</v>
      </c>
      <c r="AD5" s="26" t="s">
        <v>40</v>
      </c>
      <c r="AE5" s="32">
        <v>4980</v>
      </c>
      <c r="AF5" s="26" t="s">
        <v>41</v>
      </c>
      <c r="AG5" s="10"/>
      <c r="AH5" s="4" t="s">
        <v>33</v>
      </c>
      <c r="AI5" s="4" t="s">
        <v>34</v>
      </c>
    </row>
    <row r="6" spans="1:35" s="50" customFormat="1" ht="18" customHeight="1" x14ac:dyDescent="0.25">
      <c r="A6" s="40">
        <v>19</v>
      </c>
      <c r="B6" s="41">
        <v>3</v>
      </c>
      <c r="C6" s="42" t="s">
        <v>401</v>
      </c>
      <c r="D6" s="41" t="s">
        <v>85</v>
      </c>
      <c r="E6" s="43" t="s">
        <v>43</v>
      </c>
      <c r="F6" s="41"/>
      <c r="G6" s="41">
        <v>1</v>
      </c>
      <c r="H6" s="41"/>
      <c r="I6" s="41"/>
      <c r="J6" s="41"/>
      <c r="K6" s="41"/>
      <c r="L6" s="41">
        <v>1</v>
      </c>
      <c r="M6" s="41"/>
      <c r="N6" s="41"/>
      <c r="O6" s="41"/>
      <c r="P6" s="41"/>
      <c r="Q6" s="44">
        <v>15300</v>
      </c>
      <c r="R6" s="45">
        <v>15300</v>
      </c>
      <c r="S6" s="45" t="s">
        <v>63</v>
      </c>
      <c r="T6" s="45">
        <v>14013.78</v>
      </c>
      <c r="U6" s="45" t="s">
        <v>86</v>
      </c>
      <c r="V6" s="46">
        <v>1286.22</v>
      </c>
      <c r="W6" s="47"/>
      <c r="X6" s="47">
        <v>10</v>
      </c>
      <c r="Y6" s="41" t="s">
        <v>28</v>
      </c>
      <c r="Z6" s="41" t="s">
        <v>87</v>
      </c>
      <c r="AA6" s="43" t="s">
        <v>88</v>
      </c>
      <c r="AB6" s="42" t="s">
        <v>401</v>
      </c>
      <c r="AC6" s="41" t="s">
        <v>39</v>
      </c>
      <c r="AD6" s="41" t="s">
        <v>46</v>
      </c>
      <c r="AE6" s="44">
        <v>15300</v>
      </c>
      <c r="AF6" s="41" t="s">
        <v>47</v>
      </c>
      <c r="AG6" s="48"/>
      <c r="AH6" s="49" t="s">
        <v>89</v>
      </c>
      <c r="AI6" s="49" t="s">
        <v>34</v>
      </c>
    </row>
    <row r="7" spans="1:35" s="2" customFormat="1" ht="18" customHeight="1" x14ac:dyDescent="0.25">
      <c r="A7" s="3">
        <v>24</v>
      </c>
      <c r="B7" s="26">
        <v>4</v>
      </c>
      <c r="C7" s="27" t="s">
        <v>367</v>
      </c>
      <c r="D7" s="26" t="s">
        <v>90</v>
      </c>
      <c r="E7" s="28" t="s">
        <v>91</v>
      </c>
      <c r="F7" s="26" t="s">
        <v>92</v>
      </c>
      <c r="G7" s="26">
        <v>1</v>
      </c>
      <c r="H7" s="26"/>
      <c r="I7" s="26"/>
      <c r="J7" s="26"/>
      <c r="K7" s="26"/>
      <c r="L7" s="26">
        <v>1</v>
      </c>
      <c r="M7" s="26"/>
      <c r="N7" s="26"/>
      <c r="O7" s="26"/>
      <c r="P7" s="26"/>
      <c r="Q7" s="29">
        <v>14220</v>
      </c>
      <c r="R7" s="33">
        <v>14220</v>
      </c>
      <c r="S7" s="33" t="s">
        <v>63</v>
      </c>
      <c r="T7" s="33">
        <v>11338.52</v>
      </c>
      <c r="U7" s="33" t="s">
        <v>93</v>
      </c>
      <c r="V7" s="30">
        <f>2881.48</f>
        <v>2881.48</v>
      </c>
      <c r="W7" s="31"/>
      <c r="X7" s="31">
        <v>16</v>
      </c>
      <c r="Y7" s="26" t="s">
        <v>28</v>
      </c>
      <c r="Z7" s="26" t="s">
        <v>94</v>
      </c>
      <c r="AA7" s="26"/>
      <c r="AB7" s="27" t="s">
        <v>367</v>
      </c>
      <c r="AC7" s="26" t="s">
        <v>39</v>
      </c>
      <c r="AD7" s="26" t="s">
        <v>95</v>
      </c>
      <c r="AE7" s="32">
        <v>14220</v>
      </c>
      <c r="AF7" s="26" t="s">
        <v>96</v>
      </c>
      <c r="AG7" s="10"/>
      <c r="AH7" s="4" t="s">
        <v>33</v>
      </c>
      <c r="AI7" s="4" t="s">
        <v>34</v>
      </c>
    </row>
    <row r="8" spans="1:35" s="2" customFormat="1" ht="18" customHeight="1" x14ac:dyDescent="0.25">
      <c r="A8" s="3">
        <v>26</v>
      </c>
      <c r="B8" s="26">
        <v>5</v>
      </c>
      <c r="C8" s="27" t="s">
        <v>368</v>
      </c>
      <c r="D8" s="26" t="s">
        <v>97</v>
      </c>
      <c r="E8" s="28" t="s">
        <v>98</v>
      </c>
      <c r="F8" s="26" t="s">
        <v>99</v>
      </c>
      <c r="G8" s="26">
        <v>1</v>
      </c>
      <c r="H8" s="26"/>
      <c r="I8" s="26"/>
      <c r="J8" s="26"/>
      <c r="K8" s="26"/>
      <c r="L8" s="26">
        <v>1</v>
      </c>
      <c r="M8" s="26"/>
      <c r="N8" s="26"/>
      <c r="O8" s="26"/>
      <c r="P8" s="26"/>
      <c r="Q8" s="29">
        <v>5850</v>
      </c>
      <c r="R8" s="33">
        <v>5850</v>
      </c>
      <c r="S8" s="33" t="s">
        <v>63</v>
      </c>
      <c r="T8" s="33">
        <v>4809.43</v>
      </c>
      <c r="U8" s="33" t="s">
        <v>100</v>
      </c>
      <c r="V8" s="30">
        <v>1040.57</v>
      </c>
      <c r="W8" s="31"/>
      <c r="X8" s="31">
        <v>16</v>
      </c>
      <c r="Y8" s="26" t="s">
        <v>28</v>
      </c>
      <c r="Z8" s="26" t="s">
        <v>101</v>
      </c>
      <c r="AA8" s="26"/>
      <c r="AB8" s="27" t="s">
        <v>368</v>
      </c>
      <c r="AC8" s="26" t="s">
        <v>39</v>
      </c>
      <c r="AD8" s="26" t="s">
        <v>52</v>
      </c>
      <c r="AE8" s="32">
        <v>5850</v>
      </c>
      <c r="AF8" s="26" t="s">
        <v>102</v>
      </c>
      <c r="AG8" s="10"/>
      <c r="AH8" s="4" t="s">
        <v>33</v>
      </c>
      <c r="AI8" s="6" t="s">
        <v>34</v>
      </c>
    </row>
    <row r="9" spans="1:35" s="50" customFormat="1" ht="18" customHeight="1" x14ac:dyDescent="0.25">
      <c r="A9" s="40">
        <v>31</v>
      </c>
      <c r="B9" s="41">
        <v>6</v>
      </c>
      <c r="C9" s="42" t="s">
        <v>402</v>
      </c>
      <c r="D9" s="41" t="s">
        <v>106</v>
      </c>
      <c r="E9" s="43" t="s">
        <v>43</v>
      </c>
      <c r="F9" s="41"/>
      <c r="G9" s="41">
        <v>1</v>
      </c>
      <c r="H9" s="41"/>
      <c r="I9" s="41"/>
      <c r="J9" s="41"/>
      <c r="K9" s="41"/>
      <c r="L9" s="41">
        <v>1</v>
      </c>
      <c r="M9" s="41"/>
      <c r="N9" s="41"/>
      <c r="O9" s="41"/>
      <c r="P9" s="41"/>
      <c r="Q9" s="44">
        <v>9000</v>
      </c>
      <c r="R9" s="45">
        <v>90000</v>
      </c>
      <c r="S9" s="45" t="s">
        <v>63</v>
      </c>
      <c r="T9" s="45">
        <v>69486.42</v>
      </c>
      <c r="U9" s="45" t="s">
        <v>107</v>
      </c>
      <c r="V9" s="46">
        <v>20513.580000000002</v>
      </c>
      <c r="W9" s="47"/>
      <c r="X9" s="47">
        <v>16</v>
      </c>
      <c r="Y9" s="41" t="s">
        <v>28</v>
      </c>
      <c r="Z9" s="41" t="s">
        <v>108</v>
      </c>
      <c r="AA9" s="43" t="s">
        <v>109</v>
      </c>
      <c r="AB9" s="42" t="s">
        <v>402</v>
      </c>
      <c r="AC9" s="41" t="s">
        <v>39</v>
      </c>
      <c r="AD9" s="41" t="s">
        <v>46</v>
      </c>
      <c r="AE9" s="44">
        <v>90000</v>
      </c>
      <c r="AF9" s="41" t="s">
        <v>47</v>
      </c>
      <c r="AG9" s="48"/>
      <c r="AH9" s="49" t="s">
        <v>33</v>
      </c>
      <c r="AI9" s="51" t="s">
        <v>34</v>
      </c>
    </row>
    <row r="10" spans="1:35" s="2" customFormat="1" ht="18" customHeight="1" x14ac:dyDescent="0.25">
      <c r="A10" s="3">
        <v>39</v>
      </c>
      <c r="B10" s="26">
        <v>7</v>
      </c>
      <c r="C10" s="27" t="s">
        <v>369</v>
      </c>
      <c r="D10" s="26" t="s">
        <v>110</v>
      </c>
      <c r="E10" s="28" t="s">
        <v>91</v>
      </c>
      <c r="F10" s="26" t="s">
        <v>111</v>
      </c>
      <c r="G10" s="26">
        <v>1</v>
      </c>
      <c r="H10" s="26"/>
      <c r="I10" s="26"/>
      <c r="J10" s="26"/>
      <c r="K10" s="26"/>
      <c r="L10" s="26">
        <v>1</v>
      </c>
      <c r="M10" s="26"/>
      <c r="N10" s="26"/>
      <c r="O10" s="26"/>
      <c r="P10" s="26"/>
      <c r="Q10" s="32">
        <v>15010</v>
      </c>
      <c r="R10" s="33">
        <v>15010</v>
      </c>
      <c r="S10" s="33" t="s">
        <v>63</v>
      </c>
      <c r="T10" s="33">
        <v>11387.98</v>
      </c>
      <c r="U10" s="33" t="s">
        <v>112</v>
      </c>
      <c r="V10" s="30">
        <f>3622.02</f>
        <v>3622.02</v>
      </c>
      <c r="W10" s="31"/>
      <c r="X10" s="31">
        <v>17</v>
      </c>
      <c r="Y10" s="26" t="s">
        <v>28</v>
      </c>
      <c r="Z10" s="26" t="s">
        <v>113</v>
      </c>
      <c r="AA10" s="26"/>
      <c r="AB10" s="27" t="s">
        <v>369</v>
      </c>
      <c r="AC10" s="26" t="s">
        <v>39</v>
      </c>
      <c r="AD10" s="26" t="s">
        <v>95</v>
      </c>
      <c r="AE10" s="32">
        <v>15010</v>
      </c>
      <c r="AF10" s="26" t="s">
        <v>96</v>
      </c>
      <c r="AG10" s="10"/>
      <c r="AH10" s="4" t="s">
        <v>33</v>
      </c>
      <c r="AI10" s="4" t="s">
        <v>34</v>
      </c>
    </row>
    <row r="11" spans="1:35" s="2" customFormat="1" ht="18" customHeight="1" x14ac:dyDescent="0.25">
      <c r="A11" s="3">
        <v>82</v>
      </c>
      <c r="B11" s="26">
        <v>8</v>
      </c>
      <c r="C11" s="27" t="s">
        <v>370</v>
      </c>
      <c r="D11" s="26" t="s">
        <v>125</v>
      </c>
      <c r="E11" s="28" t="s">
        <v>126</v>
      </c>
      <c r="F11" s="26" t="s">
        <v>127</v>
      </c>
      <c r="G11" s="26">
        <v>1</v>
      </c>
      <c r="H11" s="26"/>
      <c r="I11" s="26"/>
      <c r="J11" s="26"/>
      <c r="K11" s="26"/>
      <c r="L11" s="26">
        <v>1</v>
      </c>
      <c r="M11" s="26"/>
      <c r="N11" s="26"/>
      <c r="O11" s="26"/>
      <c r="P11" s="26"/>
      <c r="Q11" s="29">
        <v>23426</v>
      </c>
      <c r="R11" s="30">
        <v>47726.31</v>
      </c>
      <c r="S11" s="30" t="s">
        <v>63</v>
      </c>
      <c r="T11" s="30">
        <v>13069.35</v>
      </c>
      <c r="U11" s="30" t="s">
        <v>128</v>
      </c>
      <c r="V11" s="29">
        <v>34656.959999999999</v>
      </c>
      <c r="W11" s="31">
        <v>2002.12</v>
      </c>
      <c r="X11" s="31">
        <v>35</v>
      </c>
      <c r="Y11" s="26" t="s">
        <v>129</v>
      </c>
      <c r="Z11" s="26" t="s">
        <v>130</v>
      </c>
      <c r="AA11" s="26"/>
      <c r="AB11" s="27" t="s">
        <v>370</v>
      </c>
      <c r="AC11" s="26" t="s">
        <v>66</v>
      </c>
      <c r="AD11" s="26" t="s">
        <v>131</v>
      </c>
      <c r="AE11" s="32">
        <f>23426+24300.31</f>
        <v>47726.31</v>
      </c>
      <c r="AF11" s="26" t="s">
        <v>132</v>
      </c>
      <c r="AG11" s="10"/>
      <c r="AH11" s="4" t="s">
        <v>133</v>
      </c>
      <c r="AI11" s="4" t="s">
        <v>34</v>
      </c>
    </row>
    <row r="12" spans="1:35" s="2" customFormat="1" ht="18" customHeight="1" x14ac:dyDescent="0.25">
      <c r="A12" s="3">
        <v>84</v>
      </c>
      <c r="B12" s="26">
        <v>9</v>
      </c>
      <c r="C12" s="27" t="s">
        <v>371</v>
      </c>
      <c r="D12" s="26" t="s">
        <v>134</v>
      </c>
      <c r="E12" s="28" t="s">
        <v>126</v>
      </c>
      <c r="F12" s="26" t="s">
        <v>135</v>
      </c>
      <c r="G12" s="26">
        <v>1</v>
      </c>
      <c r="H12" s="26"/>
      <c r="I12" s="26"/>
      <c r="J12" s="26"/>
      <c r="K12" s="26"/>
      <c r="L12" s="26">
        <v>1</v>
      </c>
      <c r="M12" s="26"/>
      <c r="N12" s="26"/>
      <c r="O12" s="26"/>
      <c r="P12" s="26"/>
      <c r="Q12" s="29">
        <v>23426</v>
      </c>
      <c r="R12" s="30">
        <v>47726.31</v>
      </c>
      <c r="S12" s="30" t="s">
        <v>63</v>
      </c>
      <c r="T12" s="30">
        <v>13069.35</v>
      </c>
      <c r="U12" s="30" t="s">
        <v>128</v>
      </c>
      <c r="V12" s="29">
        <v>34656.959999999999</v>
      </c>
      <c r="W12" s="31">
        <v>2002.12</v>
      </c>
      <c r="X12" s="31">
        <v>35</v>
      </c>
      <c r="Y12" s="26" t="s">
        <v>129</v>
      </c>
      <c r="Z12" s="26" t="s">
        <v>130</v>
      </c>
      <c r="AA12" s="26"/>
      <c r="AB12" s="27" t="s">
        <v>371</v>
      </c>
      <c r="AC12" s="26" t="s">
        <v>66</v>
      </c>
      <c r="AD12" s="26" t="s">
        <v>131</v>
      </c>
      <c r="AE12" s="32">
        <f>23426+24300.31</f>
        <v>47726.31</v>
      </c>
      <c r="AF12" s="26" t="s">
        <v>132</v>
      </c>
      <c r="AG12" s="10"/>
      <c r="AH12" s="4" t="s">
        <v>133</v>
      </c>
      <c r="AI12" s="4" t="s">
        <v>34</v>
      </c>
    </row>
    <row r="13" spans="1:35" s="2" customFormat="1" ht="18" customHeight="1" x14ac:dyDescent="0.25">
      <c r="A13" s="3">
        <v>85</v>
      </c>
      <c r="B13" s="26">
        <v>10</v>
      </c>
      <c r="C13" s="27" t="s">
        <v>372</v>
      </c>
      <c r="D13" s="26" t="s">
        <v>136</v>
      </c>
      <c r="E13" s="28" t="s">
        <v>126</v>
      </c>
      <c r="F13" s="26" t="s">
        <v>137</v>
      </c>
      <c r="G13" s="26">
        <v>1</v>
      </c>
      <c r="H13" s="26"/>
      <c r="I13" s="26"/>
      <c r="J13" s="26"/>
      <c r="K13" s="26"/>
      <c r="L13" s="26">
        <v>1</v>
      </c>
      <c r="M13" s="26"/>
      <c r="N13" s="26"/>
      <c r="O13" s="26"/>
      <c r="P13" s="26"/>
      <c r="Q13" s="29">
        <v>7083</v>
      </c>
      <c r="R13" s="30">
        <v>31383.31</v>
      </c>
      <c r="S13" s="30" t="s">
        <v>63</v>
      </c>
      <c r="T13" s="30">
        <v>7713.92</v>
      </c>
      <c r="U13" s="30" t="s">
        <v>138</v>
      </c>
      <c r="V13" s="29">
        <v>23669.39</v>
      </c>
      <c r="W13" s="31">
        <v>2002.12</v>
      </c>
      <c r="X13" s="31">
        <v>35</v>
      </c>
      <c r="Y13" s="26" t="s">
        <v>129</v>
      </c>
      <c r="Z13" s="26" t="s">
        <v>130</v>
      </c>
      <c r="AA13" s="26"/>
      <c r="AB13" s="27" t="s">
        <v>372</v>
      </c>
      <c r="AC13" s="26" t="s">
        <v>66</v>
      </c>
      <c r="AD13" s="26" t="s">
        <v>131</v>
      </c>
      <c r="AE13" s="32">
        <f>7083+24300.31</f>
        <v>31383.31</v>
      </c>
      <c r="AF13" s="26" t="s">
        <v>132</v>
      </c>
      <c r="AG13" s="10"/>
      <c r="AH13" s="4" t="s">
        <v>133</v>
      </c>
      <c r="AI13" s="4" t="s">
        <v>34</v>
      </c>
    </row>
    <row r="14" spans="1:35" s="2" customFormat="1" ht="18" customHeight="1" x14ac:dyDescent="0.25">
      <c r="A14" s="3">
        <v>86</v>
      </c>
      <c r="B14" s="26">
        <v>11</v>
      </c>
      <c r="C14" s="27" t="s">
        <v>373</v>
      </c>
      <c r="D14" s="26" t="s">
        <v>139</v>
      </c>
      <c r="E14" s="28" t="s">
        <v>126</v>
      </c>
      <c r="F14" s="26" t="s">
        <v>140</v>
      </c>
      <c r="G14" s="26">
        <v>1</v>
      </c>
      <c r="H14" s="26"/>
      <c r="I14" s="26"/>
      <c r="J14" s="26"/>
      <c r="K14" s="26"/>
      <c r="L14" s="26">
        <v>1</v>
      </c>
      <c r="M14" s="26"/>
      <c r="N14" s="26"/>
      <c r="O14" s="26"/>
      <c r="P14" s="26"/>
      <c r="Q14" s="29">
        <v>7090</v>
      </c>
      <c r="R14" s="30">
        <v>31390.31</v>
      </c>
      <c r="S14" s="30" t="s">
        <v>63</v>
      </c>
      <c r="T14" s="30">
        <v>7716.29</v>
      </c>
      <c r="U14" s="30" t="s">
        <v>141</v>
      </c>
      <c r="V14" s="29">
        <v>23674.02</v>
      </c>
      <c r="W14" s="31">
        <v>2002.12</v>
      </c>
      <c r="X14" s="31">
        <v>35</v>
      </c>
      <c r="Y14" s="26" t="s">
        <v>129</v>
      </c>
      <c r="Z14" s="26" t="s">
        <v>130</v>
      </c>
      <c r="AA14" s="26"/>
      <c r="AB14" s="27" t="s">
        <v>373</v>
      </c>
      <c r="AC14" s="26" t="s">
        <v>66</v>
      </c>
      <c r="AD14" s="26" t="s">
        <v>131</v>
      </c>
      <c r="AE14" s="32">
        <f>7090+24300.31</f>
        <v>31390.31</v>
      </c>
      <c r="AF14" s="26" t="s">
        <v>132</v>
      </c>
      <c r="AG14" s="10"/>
      <c r="AH14" s="4" t="s">
        <v>133</v>
      </c>
      <c r="AI14" s="4" t="s">
        <v>34</v>
      </c>
    </row>
    <row r="15" spans="1:35" s="2" customFormat="1" ht="18" customHeight="1" x14ac:dyDescent="0.25">
      <c r="A15" s="3">
        <v>87</v>
      </c>
      <c r="B15" s="26">
        <v>12</v>
      </c>
      <c r="C15" s="27" t="s">
        <v>374</v>
      </c>
      <c r="D15" s="26" t="s">
        <v>142</v>
      </c>
      <c r="E15" s="28" t="s">
        <v>126</v>
      </c>
      <c r="F15" s="26" t="s">
        <v>143</v>
      </c>
      <c r="G15" s="26">
        <v>1</v>
      </c>
      <c r="H15" s="26"/>
      <c r="I15" s="26"/>
      <c r="J15" s="26"/>
      <c r="K15" s="26"/>
      <c r="L15" s="26">
        <v>1</v>
      </c>
      <c r="M15" s="26"/>
      <c r="N15" s="26"/>
      <c r="O15" s="26"/>
      <c r="P15" s="26"/>
      <c r="Q15" s="29">
        <v>7090</v>
      </c>
      <c r="R15" s="30">
        <v>31390.31</v>
      </c>
      <c r="S15" s="30" t="s">
        <v>63</v>
      </c>
      <c r="T15" s="30">
        <v>7716.29</v>
      </c>
      <c r="U15" s="30" t="s">
        <v>141</v>
      </c>
      <c r="V15" s="29">
        <v>23674.02</v>
      </c>
      <c r="W15" s="31">
        <v>2002.12</v>
      </c>
      <c r="X15" s="31">
        <v>35</v>
      </c>
      <c r="Y15" s="26" t="s">
        <v>129</v>
      </c>
      <c r="Z15" s="26" t="s">
        <v>130</v>
      </c>
      <c r="AA15" s="26"/>
      <c r="AB15" s="27" t="s">
        <v>374</v>
      </c>
      <c r="AC15" s="26" t="s">
        <v>66</v>
      </c>
      <c r="AD15" s="26" t="s">
        <v>131</v>
      </c>
      <c r="AE15" s="32">
        <f>7090+24300.31</f>
        <v>31390.31</v>
      </c>
      <c r="AF15" s="26" t="s">
        <v>132</v>
      </c>
      <c r="AG15" s="10"/>
      <c r="AH15" s="4" t="s">
        <v>133</v>
      </c>
      <c r="AI15" s="4" t="s">
        <v>34</v>
      </c>
    </row>
    <row r="16" spans="1:35" s="2" customFormat="1" ht="18" customHeight="1" x14ac:dyDescent="0.25">
      <c r="A16" s="3">
        <v>88</v>
      </c>
      <c r="B16" s="26">
        <v>13</v>
      </c>
      <c r="C16" s="27" t="s">
        <v>375</v>
      </c>
      <c r="D16" s="26" t="s">
        <v>144</v>
      </c>
      <c r="E16" s="28" t="s">
        <v>126</v>
      </c>
      <c r="F16" s="26" t="s">
        <v>145</v>
      </c>
      <c r="G16" s="26">
        <v>1</v>
      </c>
      <c r="H16" s="26"/>
      <c r="I16" s="26"/>
      <c r="J16" s="26"/>
      <c r="K16" s="26"/>
      <c r="L16" s="26">
        <v>1</v>
      </c>
      <c r="M16" s="26"/>
      <c r="N16" s="26"/>
      <c r="O16" s="26"/>
      <c r="P16" s="26"/>
      <c r="Q16" s="29">
        <v>11423</v>
      </c>
      <c r="R16" s="30">
        <v>35723.31</v>
      </c>
      <c r="S16" s="30" t="s">
        <v>63</v>
      </c>
      <c r="T16" s="30">
        <v>9135.7199999999993</v>
      </c>
      <c r="U16" s="30" t="s">
        <v>146</v>
      </c>
      <c r="V16" s="29">
        <v>26587.59</v>
      </c>
      <c r="W16" s="31">
        <v>2002.12</v>
      </c>
      <c r="X16" s="31">
        <v>35</v>
      </c>
      <c r="Y16" s="26" t="s">
        <v>129</v>
      </c>
      <c r="Z16" s="26" t="s">
        <v>130</v>
      </c>
      <c r="AA16" s="26"/>
      <c r="AB16" s="27" t="s">
        <v>375</v>
      </c>
      <c r="AC16" s="26" t="s">
        <v>66</v>
      </c>
      <c r="AD16" s="26" t="s">
        <v>131</v>
      </c>
      <c r="AE16" s="32">
        <f t="shared" ref="AE16:AE23" si="0">11423+24300.31</f>
        <v>35723.31</v>
      </c>
      <c r="AF16" s="26" t="s">
        <v>132</v>
      </c>
      <c r="AG16" s="10"/>
      <c r="AH16" s="4" t="s">
        <v>133</v>
      </c>
      <c r="AI16" s="4" t="s">
        <v>34</v>
      </c>
    </row>
    <row r="17" spans="1:35" s="2" customFormat="1" ht="18" customHeight="1" x14ac:dyDescent="0.25">
      <c r="A17" s="3">
        <v>89</v>
      </c>
      <c r="B17" s="26">
        <v>14</v>
      </c>
      <c r="C17" s="27" t="s">
        <v>376</v>
      </c>
      <c r="D17" s="26" t="s">
        <v>147</v>
      </c>
      <c r="E17" s="28" t="s">
        <v>126</v>
      </c>
      <c r="F17" s="26" t="s">
        <v>148</v>
      </c>
      <c r="G17" s="26">
        <v>1</v>
      </c>
      <c r="H17" s="26"/>
      <c r="I17" s="26"/>
      <c r="J17" s="26"/>
      <c r="K17" s="26"/>
      <c r="L17" s="26">
        <v>1</v>
      </c>
      <c r="M17" s="26"/>
      <c r="N17" s="26"/>
      <c r="O17" s="26"/>
      <c r="P17" s="26"/>
      <c r="Q17" s="29">
        <v>11423</v>
      </c>
      <c r="R17" s="30">
        <v>35723.31</v>
      </c>
      <c r="S17" s="30" t="s">
        <v>63</v>
      </c>
      <c r="T17" s="30">
        <v>9135.7199999999993</v>
      </c>
      <c r="U17" s="30" t="s">
        <v>146</v>
      </c>
      <c r="V17" s="29">
        <v>26587.59</v>
      </c>
      <c r="W17" s="31">
        <v>2002.12</v>
      </c>
      <c r="X17" s="31">
        <v>35</v>
      </c>
      <c r="Y17" s="26" t="s">
        <v>129</v>
      </c>
      <c r="Z17" s="26" t="s">
        <v>130</v>
      </c>
      <c r="AA17" s="26"/>
      <c r="AB17" s="27" t="s">
        <v>376</v>
      </c>
      <c r="AC17" s="26" t="s">
        <v>66</v>
      </c>
      <c r="AD17" s="26" t="s">
        <v>131</v>
      </c>
      <c r="AE17" s="32">
        <f t="shared" si="0"/>
        <v>35723.31</v>
      </c>
      <c r="AF17" s="26" t="s">
        <v>132</v>
      </c>
      <c r="AG17" s="10"/>
      <c r="AH17" s="4" t="s">
        <v>133</v>
      </c>
      <c r="AI17" s="4" t="s">
        <v>34</v>
      </c>
    </row>
    <row r="18" spans="1:35" s="2" customFormat="1" ht="18" customHeight="1" x14ac:dyDescent="0.25">
      <c r="A18" s="3">
        <v>90</v>
      </c>
      <c r="B18" s="26">
        <v>15</v>
      </c>
      <c r="C18" s="27" t="s">
        <v>377</v>
      </c>
      <c r="D18" s="26" t="s">
        <v>149</v>
      </c>
      <c r="E18" s="28" t="s">
        <v>126</v>
      </c>
      <c r="F18" s="26" t="s">
        <v>150</v>
      </c>
      <c r="G18" s="26">
        <v>1</v>
      </c>
      <c r="H18" s="26"/>
      <c r="I18" s="26"/>
      <c r="J18" s="26"/>
      <c r="K18" s="26"/>
      <c r="L18" s="26">
        <v>1</v>
      </c>
      <c r="M18" s="26"/>
      <c r="N18" s="26"/>
      <c r="O18" s="26"/>
      <c r="P18" s="26"/>
      <c r="Q18" s="29">
        <v>11423</v>
      </c>
      <c r="R18" s="30">
        <v>35723.31</v>
      </c>
      <c r="S18" s="30" t="s">
        <v>63</v>
      </c>
      <c r="T18" s="30">
        <v>9135.7199999999993</v>
      </c>
      <c r="U18" s="30" t="s">
        <v>146</v>
      </c>
      <c r="V18" s="29">
        <v>26587.59</v>
      </c>
      <c r="W18" s="31">
        <v>2002.12</v>
      </c>
      <c r="X18" s="31">
        <v>35</v>
      </c>
      <c r="Y18" s="26" t="s">
        <v>129</v>
      </c>
      <c r="Z18" s="26" t="s">
        <v>130</v>
      </c>
      <c r="AA18" s="26"/>
      <c r="AB18" s="27" t="s">
        <v>377</v>
      </c>
      <c r="AC18" s="26" t="s">
        <v>66</v>
      </c>
      <c r="AD18" s="26" t="s">
        <v>131</v>
      </c>
      <c r="AE18" s="32">
        <f t="shared" si="0"/>
        <v>35723.31</v>
      </c>
      <c r="AF18" s="26" t="s">
        <v>132</v>
      </c>
      <c r="AG18" s="10"/>
      <c r="AH18" s="4" t="s">
        <v>133</v>
      </c>
      <c r="AI18" s="4" t="s">
        <v>34</v>
      </c>
    </row>
    <row r="19" spans="1:35" s="2" customFormat="1" ht="18" customHeight="1" x14ac:dyDescent="0.25">
      <c r="A19" s="3">
        <v>91</v>
      </c>
      <c r="B19" s="26">
        <v>16</v>
      </c>
      <c r="C19" s="27" t="s">
        <v>378</v>
      </c>
      <c r="D19" s="26" t="s">
        <v>151</v>
      </c>
      <c r="E19" s="28" t="s">
        <v>126</v>
      </c>
      <c r="F19" s="26" t="s">
        <v>152</v>
      </c>
      <c r="G19" s="26">
        <v>1</v>
      </c>
      <c r="H19" s="26"/>
      <c r="I19" s="26"/>
      <c r="J19" s="26"/>
      <c r="K19" s="26"/>
      <c r="L19" s="26">
        <v>1</v>
      </c>
      <c r="M19" s="26"/>
      <c r="N19" s="26"/>
      <c r="O19" s="26"/>
      <c r="P19" s="26"/>
      <c r="Q19" s="29">
        <v>11423</v>
      </c>
      <c r="R19" s="30">
        <v>35723.31</v>
      </c>
      <c r="S19" s="30" t="s">
        <v>63</v>
      </c>
      <c r="T19" s="30">
        <v>9135.7199999999993</v>
      </c>
      <c r="U19" s="30" t="s">
        <v>146</v>
      </c>
      <c r="V19" s="29">
        <v>26587.59</v>
      </c>
      <c r="W19" s="31">
        <v>2002.12</v>
      </c>
      <c r="X19" s="31">
        <v>35</v>
      </c>
      <c r="Y19" s="26" t="s">
        <v>129</v>
      </c>
      <c r="Z19" s="26" t="s">
        <v>130</v>
      </c>
      <c r="AA19" s="26"/>
      <c r="AB19" s="27" t="s">
        <v>378</v>
      </c>
      <c r="AC19" s="26" t="s">
        <v>66</v>
      </c>
      <c r="AD19" s="26" t="s">
        <v>131</v>
      </c>
      <c r="AE19" s="32">
        <f t="shared" si="0"/>
        <v>35723.31</v>
      </c>
      <c r="AF19" s="26" t="s">
        <v>132</v>
      </c>
      <c r="AG19" s="10"/>
      <c r="AH19" s="4" t="s">
        <v>133</v>
      </c>
      <c r="AI19" s="4" t="s">
        <v>34</v>
      </c>
    </row>
    <row r="20" spans="1:35" s="2" customFormat="1" ht="18" customHeight="1" x14ac:dyDescent="0.25">
      <c r="A20" s="3">
        <v>92</v>
      </c>
      <c r="B20" s="26">
        <v>17</v>
      </c>
      <c r="C20" s="27" t="s">
        <v>379</v>
      </c>
      <c r="D20" s="26" t="s">
        <v>153</v>
      </c>
      <c r="E20" s="28" t="s">
        <v>126</v>
      </c>
      <c r="F20" s="26" t="s">
        <v>154</v>
      </c>
      <c r="G20" s="26">
        <v>1</v>
      </c>
      <c r="H20" s="26"/>
      <c r="I20" s="26"/>
      <c r="J20" s="26"/>
      <c r="K20" s="26"/>
      <c r="L20" s="26">
        <v>1</v>
      </c>
      <c r="M20" s="26"/>
      <c r="N20" s="26"/>
      <c r="O20" s="26"/>
      <c r="P20" s="26"/>
      <c r="Q20" s="29">
        <v>11423</v>
      </c>
      <c r="R20" s="30">
        <v>35723.31</v>
      </c>
      <c r="S20" s="30" t="s">
        <v>63</v>
      </c>
      <c r="T20" s="30">
        <v>9135.7199999999993</v>
      </c>
      <c r="U20" s="30" t="s">
        <v>146</v>
      </c>
      <c r="V20" s="29">
        <v>26587.59</v>
      </c>
      <c r="W20" s="31">
        <v>2002.12</v>
      </c>
      <c r="X20" s="31">
        <v>35</v>
      </c>
      <c r="Y20" s="26" t="s">
        <v>129</v>
      </c>
      <c r="Z20" s="26" t="s">
        <v>130</v>
      </c>
      <c r="AA20" s="26"/>
      <c r="AB20" s="27" t="s">
        <v>379</v>
      </c>
      <c r="AC20" s="26" t="s">
        <v>66</v>
      </c>
      <c r="AD20" s="26" t="s">
        <v>131</v>
      </c>
      <c r="AE20" s="32">
        <f t="shared" si="0"/>
        <v>35723.31</v>
      </c>
      <c r="AF20" s="26" t="s">
        <v>132</v>
      </c>
      <c r="AG20" s="10"/>
      <c r="AH20" s="4" t="s">
        <v>133</v>
      </c>
      <c r="AI20" s="4" t="s">
        <v>34</v>
      </c>
    </row>
    <row r="21" spans="1:35" s="2" customFormat="1" ht="18" customHeight="1" x14ac:dyDescent="0.25">
      <c r="A21" s="3">
        <v>93</v>
      </c>
      <c r="B21" s="26">
        <v>18</v>
      </c>
      <c r="C21" s="27" t="s">
        <v>380</v>
      </c>
      <c r="D21" s="26" t="s">
        <v>155</v>
      </c>
      <c r="E21" s="28" t="s">
        <v>126</v>
      </c>
      <c r="F21" s="26" t="s">
        <v>156</v>
      </c>
      <c r="G21" s="26">
        <v>1</v>
      </c>
      <c r="H21" s="26"/>
      <c r="I21" s="26"/>
      <c r="J21" s="26"/>
      <c r="K21" s="26"/>
      <c r="L21" s="26">
        <v>1</v>
      </c>
      <c r="M21" s="26"/>
      <c r="N21" s="26"/>
      <c r="O21" s="26"/>
      <c r="P21" s="26"/>
      <c r="Q21" s="29">
        <v>11423</v>
      </c>
      <c r="R21" s="30">
        <v>35723.31</v>
      </c>
      <c r="S21" s="30" t="s">
        <v>63</v>
      </c>
      <c r="T21" s="30">
        <v>9135.7199999999993</v>
      </c>
      <c r="U21" s="30" t="s">
        <v>146</v>
      </c>
      <c r="V21" s="29">
        <v>26587.59</v>
      </c>
      <c r="W21" s="31">
        <v>2002.12</v>
      </c>
      <c r="X21" s="31">
        <v>35</v>
      </c>
      <c r="Y21" s="26" t="s">
        <v>129</v>
      </c>
      <c r="Z21" s="26" t="s">
        <v>130</v>
      </c>
      <c r="AA21" s="26"/>
      <c r="AB21" s="27" t="s">
        <v>380</v>
      </c>
      <c r="AC21" s="26" t="s">
        <v>66</v>
      </c>
      <c r="AD21" s="26" t="s">
        <v>131</v>
      </c>
      <c r="AE21" s="32">
        <f t="shared" si="0"/>
        <v>35723.31</v>
      </c>
      <c r="AF21" s="26" t="s">
        <v>132</v>
      </c>
      <c r="AG21" s="10"/>
      <c r="AH21" s="4" t="s">
        <v>133</v>
      </c>
      <c r="AI21" s="4" t="s">
        <v>34</v>
      </c>
    </row>
    <row r="22" spans="1:35" s="2" customFormat="1" ht="18" customHeight="1" x14ac:dyDescent="0.25">
      <c r="A22" s="3">
        <v>94</v>
      </c>
      <c r="B22" s="26">
        <v>19</v>
      </c>
      <c r="C22" s="27" t="s">
        <v>381</v>
      </c>
      <c r="D22" s="26" t="s">
        <v>157</v>
      </c>
      <c r="E22" s="28" t="s">
        <v>126</v>
      </c>
      <c r="F22" s="26" t="s">
        <v>158</v>
      </c>
      <c r="G22" s="26">
        <v>1</v>
      </c>
      <c r="H22" s="26"/>
      <c r="I22" s="26"/>
      <c r="J22" s="26"/>
      <c r="K22" s="26"/>
      <c r="L22" s="26">
        <v>1</v>
      </c>
      <c r="M22" s="26"/>
      <c r="N22" s="26"/>
      <c r="O22" s="26"/>
      <c r="P22" s="26"/>
      <c r="Q22" s="29">
        <v>11423</v>
      </c>
      <c r="R22" s="30">
        <v>35723.31</v>
      </c>
      <c r="S22" s="30" t="s">
        <v>63</v>
      </c>
      <c r="T22" s="30">
        <v>9135.7199999999993</v>
      </c>
      <c r="U22" s="30" t="s">
        <v>146</v>
      </c>
      <c r="V22" s="29">
        <v>26587.59</v>
      </c>
      <c r="W22" s="31">
        <v>2002.12</v>
      </c>
      <c r="X22" s="31">
        <v>35</v>
      </c>
      <c r="Y22" s="26" t="s">
        <v>129</v>
      </c>
      <c r="Z22" s="26" t="s">
        <v>130</v>
      </c>
      <c r="AA22" s="26"/>
      <c r="AB22" s="27" t="s">
        <v>381</v>
      </c>
      <c r="AC22" s="26" t="s">
        <v>66</v>
      </c>
      <c r="AD22" s="26" t="s">
        <v>131</v>
      </c>
      <c r="AE22" s="32">
        <f t="shared" si="0"/>
        <v>35723.31</v>
      </c>
      <c r="AF22" s="26" t="s">
        <v>132</v>
      </c>
      <c r="AG22" s="10"/>
      <c r="AH22" s="4" t="s">
        <v>133</v>
      </c>
      <c r="AI22" s="4" t="s">
        <v>34</v>
      </c>
    </row>
    <row r="23" spans="1:35" s="2" customFormat="1" ht="18" customHeight="1" x14ac:dyDescent="0.25">
      <c r="A23" s="3">
        <v>95</v>
      </c>
      <c r="B23" s="26">
        <v>20</v>
      </c>
      <c r="C23" s="27" t="s">
        <v>382</v>
      </c>
      <c r="D23" s="26" t="s">
        <v>159</v>
      </c>
      <c r="E23" s="28" t="s">
        <v>126</v>
      </c>
      <c r="F23" s="26" t="s">
        <v>160</v>
      </c>
      <c r="G23" s="26">
        <v>1</v>
      </c>
      <c r="H23" s="26"/>
      <c r="I23" s="26"/>
      <c r="J23" s="26"/>
      <c r="K23" s="26"/>
      <c r="L23" s="26">
        <v>1</v>
      </c>
      <c r="M23" s="26"/>
      <c r="N23" s="26"/>
      <c r="O23" s="26"/>
      <c r="P23" s="26"/>
      <c r="Q23" s="29">
        <v>11423</v>
      </c>
      <c r="R23" s="30">
        <v>35723.31</v>
      </c>
      <c r="S23" s="30" t="s">
        <v>63</v>
      </c>
      <c r="T23" s="30">
        <v>9135.7199999999993</v>
      </c>
      <c r="U23" s="30" t="s">
        <v>146</v>
      </c>
      <c r="V23" s="29">
        <v>26587.59</v>
      </c>
      <c r="W23" s="31">
        <v>2002.12</v>
      </c>
      <c r="X23" s="31">
        <v>35</v>
      </c>
      <c r="Y23" s="26" t="s">
        <v>129</v>
      </c>
      <c r="Z23" s="26" t="s">
        <v>130</v>
      </c>
      <c r="AA23" s="26"/>
      <c r="AB23" s="27" t="s">
        <v>382</v>
      </c>
      <c r="AC23" s="26" t="s">
        <v>66</v>
      </c>
      <c r="AD23" s="26" t="s">
        <v>131</v>
      </c>
      <c r="AE23" s="32">
        <f t="shared" si="0"/>
        <v>35723.31</v>
      </c>
      <c r="AF23" s="26" t="s">
        <v>132</v>
      </c>
      <c r="AG23" s="10"/>
      <c r="AH23" s="4" t="s">
        <v>133</v>
      </c>
      <c r="AI23" s="4" t="s">
        <v>34</v>
      </c>
    </row>
    <row r="24" spans="1:35" s="2" customFormat="1" ht="18" customHeight="1" x14ac:dyDescent="0.25">
      <c r="A24" s="3">
        <v>96</v>
      </c>
      <c r="B24" s="26">
        <v>21</v>
      </c>
      <c r="C24" s="27" t="s">
        <v>383</v>
      </c>
      <c r="D24" s="26" t="s">
        <v>161</v>
      </c>
      <c r="E24" s="28" t="s">
        <v>126</v>
      </c>
      <c r="F24" s="26" t="s">
        <v>162</v>
      </c>
      <c r="G24" s="26">
        <v>1</v>
      </c>
      <c r="H24" s="26"/>
      <c r="I24" s="26"/>
      <c r="J24" s="26"/>
      <c r="K24" s="26"/>
      <c r="L24" s="26">
        <v>1</v>
      </c>
      <c r="M24" s="26"/>
      <c r="N24" s="26"/>
      <c r="O24" s="26"/>
      <c r="P24" s="26"/>
      <c r="Q24" s="29">
        <v>16812</v>
      </c>
      <c r="R24" s="30">
        <v>41112.31</v>
      </c>
      <c r="S24" s="30" t="s">
        <v>63</v>
      </c>
      <c r="T24" s="30">
        <v>10902.02</v>
      </c>
      <c r="U24" s="30" t="s">
        <v>163</v>
      </c>
      <c r="V24" s="29">
        <v>30210.29</v>
      </c>
      <c r="W24" s="31">
        <v>2002.12</v>
      </c>
      <c r="X24" s="31">
        <v>35</v>
      </c>
      <c r="Y24" s="26" t="s">
        <v>129</v>
      </c>
      <c r="Z24" s="26" t="s">
        <v>130</v>
      </c>
      <c r="AA24" s="26"/>
      <c r="AB24" s="27" t="s">
        <v>383</v>
      </c>
      <c r="AC24" s="26" t="s">
        <v>66</v>
      </c>
      <c r="AD24" s="26" t="s">
        <v>131</v>
      </c>
      <c r="AE24" s="32">
        <f>16812+24300.31</f>
        <v>41112.31</v>
      </c>
      <c r="AF24" s="26" t="s">
        <v>132</v>
      </c>
      <c r="AG24" s="10"/>
      <c r="AH24" s="4" t="s">
        <v>133</v>
      </c>
      <c r="AI24" s="4" t="s">
        <v>34</v>
      </c>
    </row>
    <row r="25" spans="1:35" s="2" customFormat="1" ht="18" customHeight="1" x14ac:dyDescent="0.25">
      <c r="A25" s="3">
        <v>119</v>
      </c>
      <c r="B25" s="26">
        <v>22</v>
      </c>
      <c r="C25" s="27" t="s">
        <v>384</v>
      </c>
      <c r="D25" s="26" t="s">
        <v>164</v>
      </c>
      <c r="E25" s="28" t="s">
        <v>165</v>
      </c>
      <c r="F25" s="26" t="s">
        <v>166</v>
      </c>
      <c r="G25" s="26">
        <v>1</v>
      </c>
      <c r="H25" s="26">
        <v>0.23</v>
      </c>
      <c r="I25" s="26"/>
      <c r="J25" s="26"/>
      <c r="K25" s="26"/>
      <c r="L25" s="26">
        <v>1</v>
      </c>
      <c r="M25" s="26"/>
      <c r="N25" s="26"/>
      <c r="O25" s="26"/>
      <c r="P25" s="26"/>
      <c r="Q25" s="29">
        <v>13221</v>
      </c>
      <c r="R25" s="30">
        <v>13221</v>
      </c>
      <c r="S25" s="30" t="s">
        <v>63</v>
      </c>
      <c r="T25" s="30">
        <v>10990.59</v>
      </c>
      <c r="U25" s="30" t="s">
        <v>167</v>
      </c>
      <c r="V25" s="29">
        <v>2230.41</v>
      </c>
      <c r="W25" s="31"/>
      <c r="X25" s="31">
        <v>10</v>
      </c>
      <c r="Y25" s="26" t="s">
        <v>28</v>
      </c>
      <c r="Z25" s="26" t="s">
        <v>168</v>
      </c>
      <c r="AA25" s="26"/>
      <c r="AB25" s="27" t="s">
        <v>384</v>
      </c>
      <c r="AC25" s="26" t="s">
        <v>66</v>
      </c>
      <c r="AD25" s="26" t="s">
        <v>169</v>
      </c>
      <c r="AE25" s="32">
        <v>13221</v>
      </c>
      <c r="AF25" s="26" t="s">
        <v>170</v>
      </c>
      <c r="AG25" s="10"/>
      <c r="AH25" s="4" t="s">
        <v>33</v>
      </c>
      <c r="AI25" s="4" t="s">
        <v>34</v>
      </c>
    </row>
    <row r="26" spans="1:35" s="2" customFormat="1" ht="18" customHeight="1" x14ac:dyDescent="0.25">
      <c r="A26" s="3">
        <v>134</v>
      </c>
      <c r="B26" s="26">
        <v>23</v>
      </c>
      <c r="C26" s="27" t="s">
        <v>385</v>
      </c>
      <c r="D26" s="26" t="s">
        <v>188</v>
      </c>
      <c r="E26" s="28" t="s">
        <v>189</v>
      </c>
      <c r="F26" s="26" t="s">
        <v>190</v>
      </c>
      <c r="G26" s="26">
        <v>1</v>
      </c>
      <c r="H26" s="26"/>
      <c r="I26" s="26"/>
      <c r="J26" s="26"/>
      <c r="K26" s="26"/>
      <c r="L26" s="26">
        <v>1</v>
      </c>
      <c r="M26" s="26"/>
      <c r="N26" s="26"/>
      <c r="O26" s="26"/>
      <c r="P26" s="26"/>
      <c r="Q26" s="29">
        <v>55500</v>
      </c>
      <c r="R26" s="30">
        <v>55500</v>
      </c>
      <c r="S26" s="30" t="s">
        <v>63</v>
      </c>
      <c r="T26" s="30">
        <v>51281.68</v>
      </c>
      <c r="U26" s="30" t="s">
        <v>191</v>
      </c>
      <c r="V26" s="30">
        <v>4218.32</v>
      </c>
      <c r="W26" s="31">
        <v>2003.09</v>
      </c>
      <c r="X26" s="31">
        <v>14</v>
      </c>
      <c r="Y26" s="28" t="s">
        <v>192</v>
      </c>
      <c r="Z26" s="26" t="s">
        <v>193</v>
      </c>
      <c r="AA26" s="26" t="s">
        <v>28</v>
      </c>
      <c r="AB26" s="27" t="s">
        <v>385</v>
      </c>
      <c r="AC26" s="26" t="s">
        <v>39</v>
      </c>
      <c r="AD26" s="26" t="s">
        <v>52</v>
      </c>
      <c r="AE26" s="32">
        <v>55500</v>
      </c>
      <c r="AF26" s="26" t="s">
        <v>194</v>
      </c>
      <c r="AG26" s="10"/>
      <c r="AH26" s="4" t="s">
        <v>195</v>
      </c>
      <c r="AI26" s="4" t="s">
        <v>34</v>
      </c>
    </row>
    <row r="27" spans="1:35" s="2" customFormat="1" ht="18" customHeight="1" x14ac:dyDescent="0.25">
      <c r="A27" s="3">
        <v>146</v>
      </c>
      <c r="B27" s="26">
        <v>24</v>
      </c>
      <c r="C27" s="27" t="s">
        <v>386</v>
      </c>
      <c r="D27" s="26" t="s">
        <v>196</v>
      </c>
      <c r="E27" s="28" t="s">
        <v>197</v>
      </c>
      <c r="F27" s="26" t="s">
        <v>198</v>
      </c>
      <c r="G27" s="26">
        <v>1</v>
      </c>
      <c r="H27" s="26"/>
      <c r="I27" s="26"/>
      <c r="J27" s="26"/>
      <c r="K27" s="26"/>
      <c r="L27" s="26">
        <v>1</v>
      </c>
      <c r="M27" s="26"/>
      <c r="N27" s="26"/>
      <c r="O27" s="26"/>
      <c r="P27" s="26"/>
      <c r="Q27" s="29">
        <v>165440</v>
      </c>
      <c r="R27" s="30">
        <v>202840</v>
      </c>
      <c r="S27" s="30" t="s">
        <v>63</v>
      </c>
      <c r="T27" s="30">
        <v>171500.02</v>
      </c>
      <c r="U27" s="30" t="s">
        <v>199</v>
      </c>
      <c r="V27" s="30">
        <f>31339.98</f>
        <v>31339.98</v>
      </c>
      <c r="W27" s="31"/>
      <c r="X27" s="31">
        <v>10</v>
      </c>
      <c r="Y27" s="28" t="s">
        <v>28</v>
      </c>
      <c r="Z27" s="26" t="s">
        <v>200</v>
      </c>
      <c r="AA27" s="26" t="s">
        <v>118</v>
      </c>
      <c r="AB27" s="27" t="s">
        <v>386</v>
      </c>
      <c r="AC27" s="26" t="s">
        <v>175</v>
      </c>
      <c r="AD27" s="26" t="s">
        <v>176</v>
      </c>
      <c r="AE27" s="32">
        <f>165440+37400</f>
        <v>202840</v>
      </c>
      <c r="AF27" s="26" t="s">
        <v>201</v>
      </c>
      <c r="AG27" s="10"/>
      <c r="AH27" s="4" t="s">
        <v>33</v>
      </c>
      <c r="AI27" s="4" t="s">
        <v>34</v>
      </c>
    </row>
    <row r="28" spans="1:35" s="2" customFormat="1" ht="18" customHeight="1" x14ac:dyDescent="0.25">
      <c r="A28" s="3">
        <v>147</v>
      </c>
      <c r="B28" s="26">
        <v>25</v>
      </c>
      <c r="C28" s="27" t="s">
        <v>387</v>
      </c>
      <c r="D28" s="26" t="s">
        <v>202</v>
      </c>
      <c r="E28" s="28" t="s">
        <v>98</v>
      </c>
      <c r="F28" s="26" t="s">
        <v>99</v>
      </c>
      <c r="G28" s="26">
        <v>1</v>
      </c>
      <c r="H28" s="26"/>
      <c r="I28" s="26"/>
      <c r="J28" s="26"/>
      <c r="K28" s="26"/>
      <c r="L28" s="26">
        <v>1</v>
      </c>
      <c r="M28" s="26"/>
      <c r="N28" s="26"/>
      <c r="O28" s="26"/>
      <c r="P28" s="26"/>
      <c r="Q28" s="29">
        <v>4900</v>
      </c>
      <c r="R28" s="30">
        <v>4900</v>
      </c>
      <c r="S28" s="30"/>
      <c r="T28" s="30">
        <v>4057.88</v>
      </c>
      <c r="U28" s="30"/>
      <c r="V28" s="30">
        <v>842.12</v>
      </c>
      <c r="W28" s="31"/>
      <c r="X28" s="31">
        <v>16</v>
      </c>
      <c r="Y28" s="34" t="s">
        <v>203</v>
      </c>
      <c r="Z28" s="26" t="s">
        <v>204</v>
      </c>
      <c r="AA28" s="26"/>
      <c r="AB28" s="27" t="s">
        <v>387</v>
      </c>
      <c r="AC28" s="26" t="s">
        <v>39</v>
      </c>
      <c r="AD28" s="26" t="s">
        <v>52</v>
      </c>
      <c r="AE28" s="32">
        <v>4900</v>
      </c>
      <c r="AF28" s="26" t="s">
        <v>102</v>
      </c>
      <c r="AG28" s="10"/>
      <c r="AH28" s="4" t="s">
        <v>195</v>
      </c>
      <c r="AI28" s="4" t="s">
        <v>34</v>
      </c>
    </row>
    <row r="29" spans="1:35" s="2" customFormat="1" ht="18" customHeight="1" x14ac:dyDescent="0.25">
      <c r="A29" s="3">
        <v>211</v>
      </c>
      <c r="B29" s="59">
        <v>26</v>
      </c>
      <c r="C29" s="27" t="s">
        <v>418</v>
      </c>
      <c r="D29" s="59" t="s">
        <v>219</v>
      </c>
      <c r="E29" s="60" t="s">
        <v>220</v>
      </c>
      <c r="F29" s="60" t="s">
        <v>221</v>
      </c>
      <c r="G29" s="59">
        <v>1</v>
      </c>
      <c r="H29" s="59"/>
      <c r="I29" s="59"/>
      <c r="J29" s="59"/>
      <c r="K29" s="59"/>
      <c r="L29" s="59">
        <v>1</v>
      </c>
      <c r="M29" s="59"/>
      <c r="N29" s="59"/>
      <c r="O29" s="59"/>
      <c r="P29" s="59"/>
      <c r="Q29" s="61">
        <v>138000</v>
      </c>
      <c r="R29" s="62">
        <v>162300.31</v>
      </c>
      <c r="S29" s="62" t="s">
        <v>63</v>
      </c>
      <c r="T29" s="62">
        <v>95895.7</v>
      </c>
      <c r="U29" s="62" t="s">
        <v>222</v>
      </c>
      <c r="V29" s="62">
        <v>66404.61</v>
      </c>
      <c r="W29" s="63">
        <v>2005.09</v>
      </c>
      <c r="X29" s="63">
        <v>18</v>
      </c>
      <c r="Y29" s="59" t="s">
        <v>129</v>
      </c>
      <c r="Z29" s="64" t="s">
        <v>223</v>
      </c>
      <c r="AA29" s="60" t="s">
        <v>224</v>
      </c>
      <c r="AB29" s="27" t="s">
        <v>418</v>
      </c>
      <c r="AC29" s="59" t="s">
        <v>66</v>
      </c>
      <c r="AD29" s="59" t="s">
        <v>131</v>
      </c>
      <c r="AE29" s="65">
        <f>138000+24300.31</f>
        <v>162300.31</v>
      </c>
      <c r="AF29" s="66" t="s">
        <v>225</v>
      </c>
      <c r="AG29" s="67"/>
      <c r="AH29" s="9" t="s">
        <v>133</v>
      </c>
      <c r="AI29" s="4" t="s">
        <v>34</v>
      </c>
    </row>
    <row r="30" spans="1:35" s="2" customFormat="1" ht="18" customHeight="1" x14ac:dyDescent="0.25">
      <c r="A30" s="3">
        <v>223</v>
      </c>
      <c r="B30" s="59">
        <v>27</v>
      </c>
      <c r="C30" s="27" t="s">
        <v>419</v>
      </c>
      <c r="D30" s="59" t="s">
        <v>226</v>
      </c>
      <c r="E30" s="60" t="s">
        <v>220</v>
      </c>
      <c r="F30" s="59"/>
      <c r="G30" s="59">
        <v>1</v>
      </c>
      <c r="H30" s="59"/>
      <c r="I30" s="59"/>
      <c r="J30" s="59"/>
      <c r="K30" s="59"/>
      <c r="L30" s="59">
        <v>1</v>
      </c>
      <c r="M30" s="59"/>
      <c r="N30" s="59"/>
      <c r="O30" s="59"/>
      <c r="P30" s="59"/>
      <c r="Q30" s="61">
        <v>18869.55</v>
      </c>
      <c r="R30" s="62">
        <v>18869.55</v>
      </c>
      <c r="S30" s="62" t="s">
        <v>63</v>
      </c>
      <c r="T30" s="62">
        <v>11244.53</v>
      </c>
      <c r="U30" s="62" t="s">
        <v>227</v>
      </c>
      <c r="V30" s="62">
        <v>7625.02</v>
      </c>
      <c r="W30" s="63"/>
      <c r="X30" s="63">
        <v>18</v>
      </c>
      <c r="Y30" s="59" t="s">
        <v>129</v>
      </c>
      <c r="Z30" s="59" t="s">
        <v>228</v>
      </c>
      <c r="AA30" s="59"/>
      <c r="AB30" s="27" t="s">
        <v>419</v>
      </c>
      <c r="AC30" s="59" t="s">
        <v>66</v>
      </c>
      <c r="AD30" s="59" t="s">
        <v>131</v>
      </c>
      <c r="AE30" s="61">
        <v>18869.55</v>
      </c>
      <c r="AF30" s="59" t="s">
        <v>209</v>
      </c>
      <c r="AG30" s="10"/>
      <c r="AH30" s="9" t="s">
        <v>133</v>
      </c>
      <c r="AI30" s="4" t="s">
        <v>34</v>
      </c>
    </row>
    <row r="31" spans="1:35" s="2" customFormat="1" ht="18" customHeight="1" x14ac:dyDescent="0.25">
      <c r="A31" s="3">
        <v>243</v>
      </c>
      <c r="B31" s="26">
        <v>28</v>
      </c>
      <c r="C31" s="27" t="s">
        <v>388</v>
      </c>
      <c r="D31" s="26" t="s">
        <v>229</v>
      </c>
      <c r="E31" s="28" t="s">
        <v>230</v>
      </c>
      <c r="F31" s="26" t="s">
        <v>231</v>
      </c>
      <c r="G31" s="26">
        <v>1</v>
      </c>
      <c r="H31" s="26"/>
      <c r="I31" s="26"/>
      <c r="J31" s="26"/>
      <c r="K31" s="26"/>
      <c r="L31" s="26">
        <v>1</v>
      </c>
      <c r="M31" s="26"/>
      <c r="N31" s="26"/>
      <c r="O31" s="26"/>
      <c r="P31" s="26"/>
      <c r="Q31" s="32">
        <v>8700</v>
      </c>
      <c r="R31" s="30">
        <v>8700</v>
      </c>
      <c r="S31" s="30" t="s">
        <v>63</v>
      </c>
      <c r="T31" s="30">
        <v>5055.8599999999997</v>
      </c>
      <c r="U31" s="30" t="s">
        <v>232</v>
      </c>
      <c r="V31" s="30">
        <v>3644.14</v>
      </c>
      <c r="W31" s="31"/>
      <c r="X31" s="31">
        <v>16</v>
      </c>
      <c r="Y31" s="26" t="s">
        <v>28</v>
      </c>
      <c r="Z31" s="26" t="s">
        <v>233</v>
      </c>
      <c r="AA31" s="26"/>
      <c r="AB31" s="27" t="s">
        <v>388</v>
      </c>
      <c r="AC31" s="26" t="s">
        <v>66</v>
      </c>
      <c r="AD31" s="26" t="s">
        <v>169</v>
      </c>
      <c r="AE31" s="32">
        <v>8700</v>
      </c>
      <c r="AF31" s="26" t="s">
        <v>234</v>
      </c>
      <c r="AG31" s="10"/>
      <c r="AH31" s="4" t="s">
        <v>33</v>
      </c>
      <c r="AI31" s="4" t="s">
        <v>34</v>
      </c>
    </row>
    <row r="32" spans="1:35" s="2" customFormat="1" ht="18" customHeight="1" x14ac:dyDescent="0.25">
      <c r="A32" s="3">
        <v>267</v>
      </c>
      <c r="B32" s="26">
        <v>29</v>
      </c>
      <c r="C32" s="27" t="s">
        <v>389</v>
      </c>
      <c r="D32" s="26" t="s">
        <v>246</v>
      </c>
      <c r="E32" s="28" t="s">
        <v>247</v>
      </c>
      <c r="F32" s="26" t="s">
        <v>248</v>
      </c>
      <c r="G32" s="26">
        <v>1</v>
      </c>
      <c r="H32" s="26"/>
      <c r="I32" s="26"/>
      <c r="J32" s="26"/>
      <c r="K32" s="26"/>
      <c r="L32" s="26">
        <v>1</v>
      </c>
      <c r="M32" s="26"/>
      <c r="N32" s="26"/>
      <c r="O32" s="26"/>
      <c r="P32" s="26"/>
      <c r="Q32" s="32">
        <v>22700</v>
      </c>
      <c r="R32" s="30">
        <v>23980</v>
      </c>
      <c r="S32" s="30" t="s">
        <v>63</v>
      </c>
      <c r="T32" s="30">
        <v>21765.03</v>
      </c>
      <c r="U32" s="30" t="s">
        <v>249</v>
      </c>
      <c r="V32" s="30">
        <v>2214.9699999999998</v>
      </c>
      <c r="W32" s="31"/>
      <c r="X32" s="31">
        <v>10</v>
      </c>
      <c r="Y32" s="28" t="s">
        <v>28</v>
      </c>
      <c r="Z32" s="26" t="s">
        <v>250</v>
      </c>
      <c r="AA32" s="26" t="s">
        <v>251</v>
      </c>
      <c r="AB32" s="27" t="s">
        <v>389</v>
      </c>
      <c r="AC32" s="26" t="s">
        <v>39</v>
      </c>
      <c r="AD32" s="26" t="s">
        <v>252</v>
      </c>
      <c r="AE32" s="32">
        <f>22700+1280</f>
        <v>23980</v>
      </c>
      <c r="AF32" s="26" t="s">
        <v>253</v>
      </c>
      <c r="AG32" s="10"/>
      <c r="AH32" s="8" t="s">
        <v>33</v>
      </c>
      <c r="AI32" s="4" t="s">
        <v>34</v>
      </c>
    </row>
    <row r="33" spans="1:35" s="2" customFormat="1" ht="18" customHeight="1" x14ac:dyDescent="0.25">
      <c r="A33" s="3">
        <v>283</v>
      </c>
      <c r="B33" s="59">
        <v>30</v>
      </c>
      <c r="C33" s="27" t="s">
        <v>420</v>
      </c>
      <c r="D33" s="59" t="s">
        <v>254</v>
      </c>
      <c r="E33" s="60" t="s">
        <v>220</v>
      </c>
      <c r="F33" s="59" t="s">
        <v>255</v>
      </c>
      <c r="G33" s="59">
        <v>1</v>
      </c>
      <c r="H33" s="59"/>
      <c r="I33" s="59"/>
      <c r="J33" s="59"/>
      <c r="K33" s="59"/>
      <c r="L33" s="59">
        <v>1</v>
      </c>
      <c r="M33" s="59"/>
      <c r="N33" s="59"/>
      <c r="O33" s="59"/>
      <c r="P33" s="59"/>
      <c r="Q33" s="61">
        <v>154000</v>
      </c>
      <c r="R33" s="62">
        <v>154000</v>
      </c>
      <c r="S33" s="62" t="s">
        <v>63</v>
      </c>
      <c r="T33" s="62">
        <v>77458.210000000006</v>
      </c>
      <c r="U33" s="62" t="s">
        <v>256</v>
      </c>
      <c r="V33" s="62">
        <v>76541.789999999994</v>
      </c>
      <c r="W33" s="63"/>
      <c r="X33" s="63">
        <v>18</v>
      </c>
      <c r="Y33" s="60" t="s">
        <v>28</v>
      </c>
      <c r="Z33" s="59" t="s">
        <v>257</v>
      </c>
      <c r="AA33" s="59" t="s">
        <v>258</v>
      </c>
      <c r="AB33" s="27" t="s">
        <v>420</v>
      </c>
      <c r="AC33" s="59" t="s">
        <v>66</v>
      </c>
      <c r="AD33" s="59" t="s">
        <v>131</v>
      </c>
      <c r="AE33" s="61">
        <v>154000</v>
      </c>
      <c r="AF33" s="66" t="s">
        <v>225</v>
      </c>
      <c r="AG33" s="67"/>
      <c r="AH33" s="8" t="s">
        <v>33</v>
      </c>
      <c r="AI33" s="4" t="s">
        <v>34</v>
      </c>
    </row>
    <row r="34" spans="1:35" s="2" customFormat="1" ht="18" customHeight="1" x14ac:dyDescent="0.25">
      <c r="A34" s="3">
        <v>284</v>
      </c>
      <c r="B34" s="59">
        <v>31</v>
      </c>
      <c r="C34" s="27" t="s">
        <v>421</v>
      </c>
      <c r="D34" s="59" t="s">
        <v>259</v>
      </c>
      <c r="E34" s="60" t="s">
        <v>220</v>
      </c>
      <c r="F34" s="59" t="s">
        <v>260</v>
      </c>
      <c r="G34" s="59">
        <v>1</v>
      </c>
      <c r="H34" s="59"/>
      <c r="I34" s="59"/>
      <c r="J34" s="59"/>
      <c r="K34" s="59"/>
      <c r="L34" s="59">
        <v>1</v>
      </c>
      <c r="M34" s="59"/>
      <c r="N34" s="59"/>
      <c r="O34" s="59"/>
      <c r="P34" s="59"/>
      <c r="Q34" s="61">
        <v>100000</v>
      </c>
      <c r="R34" s="62">
        <v>149000</v>
      </c>
      <c r="S34" s="62" t="s">
        <v>63</v>
      </c>
      <c r="T34" s="62">
        <v>72698.990000000005</v>
      </c>
      <c r="U34" s="62" t="s">
        <v>261</v>
      </c>
      <c r="V34" s="62">
        <v>76301.009999999995</v>
      </c>
      <c r="W34" s="63">
        <v>2006.12</v>
      </c>
      <c r="X34" s="63">
        <v>18</v>
      </c>
      <c r="Y34" s="60" t="s">
        <v>28</v>
      </c>
      <c r="Z34" s="59" t="s">
        <v>257</v>
      </c>
      <c r="AA34" s="59" t="s">
        <v>258</v>
      </c>
      <c r="AB34" s="27" t="s">
        <v>421</v>
      </c>
      <c r="AC34" s="59" t="s">
        <v>66</v>
      </c>
      <c r="AD34" s="59" t="s">
        <v>131</v>
      </c>
      <c r="AE34" s="61">
        <f>100000+49000</f>
        <v>149000</v>
      </c>
      <c r="AF34" s="66" t="s">
        <v>225</v>
      </c>
      <c r="AG34" s="67"/>
      <c r="AH34" s="8" t="s">
        <v>33</v>
      </c>
      <c r="AI34" s="4" t="s">
        <v>34</v>
      </c>
    </row>
    <row r="35" spans="1:35" s="2" customFormat="1" ht="18" customHeight="1" x14ac:dyDescent="0.25">
      <c r="A35" s="3">
        <v>329</v>
      </c>
      <c r="B35" s="26">
        <v>32</v>
      </c>
      <c r="C35" s="27" t="s">
        <v>390</v>
      </c>
      <c r="D35" s="26" t="s">
        <v>273</v>
      </c>
      <c r="E35" s="28" t="s">
        <v>247</v>
      </c>
      <c r="F35" s="26" t="s">
        <v>248</v>
      </c>
      <c r="G35" s="26">
        <v>1</v>
      </c>
      <c r="H35" s="26"/>
      <c r="I35" s="26"/>
      <c r="J35" s="26"/>
      <c r="K35" s="26"/>
      <c r="L35" s="26">
        <v>1</v>
      </c>
      <c r="M35" s="26"/>
      <c r="N35" s="26"/>
      <c r="O35" s="26"/>
      <c r="P35" s="26"/>
      <c r="Q35" s="32">
        <v>22700</v>
      </c>
      <c r="R35" s="30">
        <v>22700</v>
      </c>
      <c r="S35" s="30" t="s">
        <v>63</v>
      </c>
      <c r="T35" s="30">
        <v>18196.29</v>
      </c>
      <c r="U35" s="30" t="s">
        <v>274</v>
      </c>
      <c r="V35" s="30">
        <v>4503.71</v>
      </c>
      <c r="W35" s="31"/>
      <c r="X35" s="31">
        <v>10</v>
      </c>
      <c r="Y35" s="35" t="s">
        <v>28</v>
      </c>
      <c r="Z35" s="26" t="s">
        <v>275</v>
      </c>
      <c r="AA35" s="26" t="s">
        <v>276</v>
      </c>
      <c r="AB35" s="27" t="s">
        <v>390</v>
      </c>
      <c r="AC35" s="26" t="s">
        <v>39</v>
      </c>
      <c r="AD35" s="26" t="s">
        <v>252</v>
      </c>
      <c r="AE35" s="32">
        <v>22700</v>
      </c>
      <c r="AF35" s="26" t="s">
        <v>277</v>
      </c>
      <c r="AG35" s="10"/>
      <c r="AH35" s="8" t="s">
        <v>33</v>
      </c>
      <c r="AI35" s="4" t="s">
        <v>34</v>
      </c>
    </row>
    <row r="36" spans="1:35" s="2" customFormat="1" ht="18" customHeight="1" x14ac:dyDescent="0.25">
      <c r="A36" s="3">
        <v>330</v>
      </c>
      <c r="B36" s="26">
        <v>33</v>
      </c>
      <c r="C36" s="27" t="s">
        <v>391</v>
      </c>
      <c r="D36" s="26" t="s">
        <v>278</v>
      </c>
      <c r="E36" s="28" t="s">
        <v>247</v>
      </c>
      <c r="F36" s="26" t="s">
        <v>248</v>
      </c>
      <c r="G36" s="26">
        <v>1</v>
      </c>
      <c r="H36" s="26"/>
      <c r="I36" s="26"/>
      <c r="J36" s="26"/>
      <c r="K36" s="26"/>
      <c r="L36" s="26">
        <v>1</v>
      </c>
      <c r="M36" s="26"/>
      <c r="N36" s="26"/>
      <c r="O36" s="26"/>
      <c r="P36" s="26"/>
      <c r="Q36" s="32">
        <v>22700</v>
      </c>
      <c r="R36" s="30">
        <v>22700</v>
      </c>
      <c r="S36" s="30" t="s">
        <v>63</v>
      </c>
      <c r="T36" s="30">
        <v>18196.29</v>
      </c>
      <c r="U36" s="30" t="s">
        <v>274</v>
      </c>
      <c r="V36" s="30">
        <v>4503.71</v>
      </c>
      <c r="W36" s="31"/>
      <c r="X36" s="31">
        <v>10</v>
      </c>
      <c r="Y36" s="35" t="s">
        <v>28</v>
      </c>
      <c r="Z36" s="26" t="s">
        <v>275</v>
      </c>
      <c r="AA36" s="26" t="s">
        <v>276</v>
      </c>
      <c r="AB36" s="27" t="s">
        <v>391</v>
      </c>
      <c r="AC36" s="26" t="s">
        <v>39</v>
      </c>
      <c r="AD36" s="26" t="s">
        <v>252</v>
      </c>
      <c r="AE36" s="32">
        <v>22700</v>
      </c>
      <c r="AF36" s="26" t="s">
        <v>277</v>
      </c>
      <c r="AG36" s="10"/>
      <c r="AH36" s="8" t="s">
        <v>33</v>
      </c>
      <c r="AI36" s="4" t="s">
        <v>34</v>
      </c>
    </row>
    <row r="37" spans="1:35" s="50" customFormat="1" ht="18" customHeight="1" x14ac:dyDescent="0.25">
      <c r="A37" s="40">
        <v>385</v>
      </c>
      <c r="B37" s="41">
        <v>34</v>
      </c>
      <c r="C37" s="42" t="s">
        <v>404</v>
      </c>
      <c r="D37" s="41" t="s">
        <v>289</v>
      </c>
      <c r="E37" s="43" t="s">
        <v>290</v>
      </c>
      <c r="F37" s="41" t="s">
        <v>291</v>
      </c>
      <c r="G37" s="41">
        <v>1</v>
      </c>
      <c r="H37" s="41"/>
      <c r="I37" s="41"/>
      <c r="J37" s="41"/>
      <c r="K37" s="41"/>
      <c r="L37" s="41">
        <v>1</v>
      </c>
      <c r="M37" s="41">
        <v>1.5</v>
      </c>
      <c r="N37" s="41">
        <v>2</v>
      </c>
      <c r="O37" s="41" t="s">
        <v>184</v>
      </c>
      <c r="P37" s="41">
        <v>7.5</v>
      </c>
      <c r="Q37" s="44">
        <v>78000</v>
      </c>
      <c r="R37" s="46">
        <v>78000</v>
      </c>
      <c r="S37" s="46" t="s">
        <v>63</v>
      </c>
      <c r="T37" s="46">
        <v>36429.120000000003</v>
      </c>
      <c r="U37" s="46" t="s">
        <v>292</v>
      </c>
      <c r="V37" s="46">
        <v>41570.879999999997</v>
      </c>
      <c r="W37" s="47">
        <v>2007.09</v>
      </c>
      <c r="X37" s="47">
        <v>18</v>
      </c>
      <c r="Y37" s="43" t="s">
        <v>104</v>
      </c>
      <c r="Z37" s="41" t="s">
        <v>293</v>
      </c>
      <c r="AA37" s="43" t="s">
        <v>294</v>
      </c>
      <c r="AB37" s="42" t="s">
        <v>404</v>
      </c>
      <c r="AC37" s="41" t="s">
        <v>119</v>
      </c>
      <c r="AD37" s="41" t="s">
        <v>120</v>
      </c>
      <c r="AE37" s="44">
        <v>78000</v>
      </c>
      <c r="AF37" s="41" t="s">
        <v>295</v>
      </c>
      <c r="AG37" s="48"/>
      <c r="AH37" s="52" t="s">
        <v>33</v>
      </c>
      <c r="AI37" s="49" t="s">
        <v>34</v>
      </c>
    </row>
    <row r="38" spans="1:35" s="50" customFormat="1" ht="18" customHeight="1" x14ac:dyDescent="0.25">
      <c r="A38" s="40">
        <v>386</v>
      </c>
      <c r="B38" s="41">
        <v>35</v>
      </c>
      <c r="C38" s="42" t="s">
        <v>405</v>
      </c>
      <c r="D38" s="41" t="s">
        <v>296</v>
      </c>
      <c r="E38" s="43" t="s">
        <v>290</v>
      </c>
      <c r="F38" s="41" t="s">
        <v>291</v>
      </c>
      <c r="G38" s="41">
        <v>1</v>
      </c>
      <c r="H38" s="41"/>
      <c r="I38" s="41"/>
      <c r="J38" s="41"/>
      <c r="K38" s="41"/>
      <c r="L38" s="41">
        <v>1</v>
      </c>
      <c r="M38" s="41">
        <v>1.5</v>
      </c>
      <c r="N38" s="41">
        <v>2</v>
      </c>
      <c r="O38" s="41" t="s">
        <v>184</v>
      </c>
      <c r="P38" s="41">
        <v>7.5</v>
      </c>
      <c r="Q38" s="44">
        <v>78000</v>
      </c>
      <c r="R38" s="46">
        <v>78000</v>
      </c>
      <c r="S38" s="46" t="s">
        <v>63</v>
      </c>
      <c r="T38" s="46">
        <v>36429.120000000003</v>
      </c>
      <c r="U38" s="46" t="s">
        <v>292</v>
      </c>
      <c r="V38" s="46">
        <v>41570.879999999997</v>
      </c>
      <c r="W38" s="47">
        <v>2007.09</v>
      </c>
      <c r="X38" s="47">
        <v>18</v>
      </c>
      <c r="Y38" s="43" t="s">
        <v>104</v>
      </c>
      <c r="Z38" s="41" t="s">
        <v>293</v>
      </c>
      <c r="AA38" s="43" t="s">
        <v>294</v>
      </c>
      <c r="AB38" s="42" t="s">
        <v>405</v>
      </c>
      <c r="AC38" s="41" t="s">
        <v>119</v>
      </c>
      <c r="AD38" s="41" t="s">
        <v>120</v>
      </c>
      <c r="AE38" s="44">
        <v>78000</v>
      </c>
      <c r="AF38" s="41" t="s">
        <v>295</v>
      </c>
      <c r="AG38" s="48"/>
      <c r="AH38" s="52" t="s">
        <v>33</v>
      </c>
      <c r="AI38" s="49" t="s">
        <v>34</v>
      </c>
    </row>
    <row r="39" spans="1:35" s="50" customFormat="1" ht="18" customHeight="1" x14ac:dyDescent="0.25">
      <c r="A39" s="40">
        <v>387</v>
      </c>
      <c r="B39" s="41">
        <v>36</v>
      </c>
      <c r="C39" s="42" t="s">
        <v>406</v>
      </c>
      <c r="D39" s="41" t="s">
        <v>297</v>
      </c>
      <c r="E39" s="43" t="s">
        <v>298</v>
      </c>
      <c r="F39" s="41" t="s">
        <v>299</v>
      </c>
      <c r="G39" s="41">
        <v>1</v>
      </c>
      <c r="H39" s="41"/>
      <c r="I39" s="41"/>
      <c r="J39" s="41"/>
      <c r="K39" s="41"/>
      <c r="L39" s="41">
        <v>1</v>
      </c>
      <c r="M39" s="41"/>
      <c r="N39" s="41"/>
      <c r="O39" s="41"/>
      <c r="P39" s="41"/>
      <c r="Q39" s="44">
        <v>9000</v>
      </c>
      <c r="R39" s="46">
        <v>9000</v>
      </c>
      <c r="S39" s="46" t="s">
        <v>63</v>
      </c>
      <c r="T39" s="46">
        <v>7493.25</v>
      </c>
      <c r="U39" s="46" t="s">
        <v>300</v>
      </c>
      <c r="V39" s="46">
        <v>1506.75</v>
      </c>
      <c r="W39" s="47"/>
      <c r="X39" s="47">
        <v>10</v>
      </c>
      <c r="Y39" s="43" t="s">
        <v>28</v>
      </c>
      <c r="Z39" s="41" t="s">
        <v>301</v>
      </c>
      <c r="AA39" s="41" t="s">
        <v>238</v>
      </c>
      <c r="AB39" s="42" t="s">
        <v>406</v>
      </c>
      <c r="AC39" s="41" t="s">
        <v>119</v>
      </c>
      <c r="AD39" s="41" t="s">
        <v>120</v>
      </c>
      <c r="AE39" s="44">
        <v>9000</v>
      </c>
      <c r="AF39" s="41" t="s">
        <v>284</v>
      </c>
      <c r="AG39" s="48"/>
      <c r="AH39" s="49" t="s">
        <v>33</v>
      </c>
      <c r="AI39" s="49" t="s">
        <v>34</v>
      </c>
    </row>
    <row r="40" spans="1:35" s="50" customFormat="1" ht="18" customHeight="1" x14ac:dyDescent="0.25">
      <c r="A40" s="40">
        <v>388</v>
      </c>
      <c r="B40" s="41">
        <v>37</v>
      </c>
      <c r="C40" s="42" t="s">
        <v>407</v>
      </c>
      <c r="D40" s="41" t="s">
        <v>302</v>
      </c>
      <c r="E40" s="43" t="s">
        <v>298</v>
      </c>
      <c r="F40" s="41" t="s">
        <v>299</v>
      </c>
      <c r="G40" s="41">
        <v>1</v>
      </c>
      <c r="H40" s="41"/>
      <c r="I40" s="41"/>
      <c r="J40" s="41"/>
      <c r="K40" s="41"/>
      <c r="L40" s="41">
        <v>1</v>
      </c>
      <c r="M40" s="41"/>
      <c r="N40" s="41"/>
      <c r="O40" s="41"/>
      <c r="P40" s="41"/>
      <c r="Q40" s="44">
        <v>9000</v>
      </c>
      <c r="R40" s="46">
        <v>9000</v>
      </c>
      <c r="S40" s="46" t="s">
        <v>63</v>
      </c>
      <c r="T40" s="46">
        <v>7493.25</v>
      </c>
      <c r="U40" s="46" t="s">
        <v>300</v>
      </c>
      <c r="V40" s="46">
        <v>1506.75</v>
      </c>
      <c r="W40" s="47"/>
      <c r="X40" s="47">
        <v>10</v>
      </c>
      <c r="Y40" s="43" t="s">
        <v>28</v>
      </c>
      <c r="Z40" s="41" t="s">
        <v>301</v>
      </c>
      <c r="AA40" s="41" t="s">
        <v>264</v>
      </c>
      <c r="AB40" s="42" t="s">
        <v>407</v>
      </c>
      <c r="AC40" s="41" t="s">
        <v>119</v>
      </c>
      <c r="AD40" s="41" t="s">
        <v>120</v>
      </c>
      <c r="AE40" s="44">
        <v>9000</v>
      </c>
      <c r="AF40" s="41" t="s">
        <v>284</v>
      </c>
      <c r="AG40" s="48"/>
      <c r="AH40" s="49" t="s">
        <v>33</v>
      </c>
      <c r="AI40" s="49" t="s">
        <v>34</v>
      </c>
    </row>
    <row r="41" spans="1:35" s="50" customFormat="1" ht="18" customHeight="1" x14ac:dyDescent="0.25">
      <c r="A41" s="40">
        <v>460</v>
      </c>
      <c r="B41" s="41">
        <v>38</v>
      </c>
      <c r="C41" s="42" t="s">
        <v>408</v>
      </c>
      <c r="D41" s="41" t="s">
        <v>303</v>
      </c>
      <c r="E41" s="43" t="s">
        <v>298</v>
      </c>
      <c r="F41" s="41" t="s">
        <v>299</v>
      </c>
      <c r="G41" s="41">
        <v>1</v>
      </c>
      <c r="H41" s="41"/>
      <c r="I41" s="41"/>
      <c r="J41" s="41"/>
      <c r="K41" s="41"/>
      <c r="L41" s="41">
        <v>1</v>
      </c>
      <c r="M41" s="41"/>
      <c r="N41" s="41"/>
      <c r="O41" s="41"/>
      <c r="P41" s="41"/>
      <c r="Q41" s="44">
        <v>9000</v>
      </c>
      <c r="R41" s="46">
        <v>9000</v>
      </c>
      <c r="S41" s="46" t="s">
        <v>63</v>
      </c>
      <c r="T41" s="46">
        <v>6797.1</v>
      </c>
      <c r="U41" s="46" t="s">
        <v>300</v>
      </c>
      <c r="V41" s="46">
        <v>2202.9</v>
      </c>
      <c r="W41" s="47"/>
      <c r="X41" s="47">
        <v>10</v>
      </c>
      <c r="Y41" s="43" t="s">
        <v>28</v>
      </c>
      <c r="Z41" s="41" t="s">
        <v>304</v>
      </c>
      <c r="AA41" s="43" t="s">
        <v>305</v>
      </c>
      <c r="AB41" s="42" t="s">
        <v>409</v>
      </c>
      <c r="AC41" s="41" t="s">
        <v>119</v>
      </c>
      <c r="AD41" s="41" t="s">
        <v>120</v>
      </c>
      <c r="AE41" s="44">
        <v>9000</v>
      </c>
      <c r="AF41" s="41" t="s">
        <v>284</v>
      </c>
      <c r="AG41" s="48"/>
      <c r="AH41" s="49" t="s">
        <v>33</v>
      </c>
      <c r="AI41" s="49" t="s">
        <v>34</v>
      </c>
    </row>
    <row r="42" spans="1:35" s="50" customFormat="1" ht="18" customHeight="1" x14ac:dyDescent="0.25">
      <c r="A42" s="40">
        <v>462</v>
      </c>
      <c r="B42" s="41">
        <v>39</v>
      </c>
      <c r="C42" s="42" t="s">
        <v>410</v>
      </c>
      <c r="D42" s="41" t="s">
        <v>306</v>
      </c>
      <c r="E42" s="43" t="s">
        <v>307</v>
      </c>
      <c r="F42" s="41" t="s">
        <v>308</v>
      </c>
      <c r="G42" s="41">
        <v>1</v>
      </c>
      <c r="H42" s="41"/>
      <c r="I42" s="41"/>
      <c r="J42" s="41"/>
      <c r="K42" s="41"/>
      <c r="L42" s="41">
        <v>1</v>
      </c>
      <c r="M42" s="41"/>
      <c r="N42" s="41"/>
      <c r="O42" s="41"/>
      <c r="P42" s="41"/>
      <c r="Q42" s="44">
        <v>16500</v>
      </c>
      <c r="R42" s="46">
        <v>16500</v>
      </c>
      <c r="S42" s="46" t="s">
        <v>63</v>
      </c>
      <c r="T42" s="46">
        <v>12461.3</v>
      </c>
      <c r="U42" s="46" t="s">
        <v>309</v>
      </c>
      <c r="V42" s="46">
        <v>4038.7</v>
      </c>
      <c r="W42" s="47"/>
      <c r="X42" s="47">
        <v>10</v>
      </c>
      <c r="Y42" s="43" t="s">
        <v>104</v>
      </c>
      <c r="Z42" s="41" t="s">
        <v>304</v>
      </c>
      <c r="AA42" s="41" t="s">
        <v>287</v>
      </c>
      <c r="AB42" s="42" t="s">
        <v>410</v>
      </c>
      <c r="AC42" s="41" t="s">
        <v>119</v>
      </c>
      <c r="AD42" s="41" t="s">
        <v>120</v>
      </c>
      <c r="AE42" s="44">
        <v>16500</v>
      </c>
      <c r="AF42" s="41" t="s">
        <v>284</v>
      </c>
      <c r="AG42" s="48"/>
      <c r="AH42" s="52" t="s">
        <v>33</v>
      </c>
      <c r="AI42" s="49" t="s">
        <v>34</v>
      </c>
    </row>
    <row r="43" spans="1:35" s="50" customFormat="1" ht="18" customHeight="1" x14ac:dyDescent="0.25">
      <c r="A43" s="40">
        <v>464</v>
      </c>
      <c r="B43" s="41">
        <v>40</v>
      </c>
      <c r="C43" s="42" t="s">
        <v>411</v>
      </c>
      <c r="D43" s="41" t="s">
        <v>310</v>
      </c>
      <c r="E43" s="43" t="s">
        <v>307</v>
      </c>
      <c r="F43" s="41" t="s">
        <v>308</v>
      </c>
      <c r="G43" s="41">
        <v>1</v>
      </c>
      <c r="H43" s="41"/>
      <c r="I43" s="41"/>
      <c r="J43" s="41"/>
      <c r="K43" s="41"/>
      <c r="L43" s="41">
        <v>1</v>
      </c>
      <c r="M43" s="41"/>
      <c r="N43" s="41"/>
      <c r="O43" s="41"/>
      <c r="P43" s="41"/>
      <c r="Q43" s="44">
        <v>16500</v>
      </c>
      <c r="R43" s="46">
        <v>16500</v>
      </c>
      <c r="S43" s="46"/>
      <c r="T43" s="46">
        <v>12992.86</v>
      </c>
      <c r="U43" s="46"/>
      <c r="V43" s="46">
        <v>3507.14</v>
      </c>
      <c r="W43" s="47"/>
      <c r="X43" s="47">
        <v>10</v>
      </c>
      <c r="Y43" s="43" t="s">
        <v>311</v>
      </c>
      <c r="Z43" s="41" t="s">
        <v>304</v>
      </c>
      <c r="AA43" s="43" t="s">
        <v>312</v>
      </c>
      <c r="AB43" s="42" t="s">
        <v>411</v>
      </c>
      <c r="AC43" s="41" t="s">
        <v>119</v>
      </c>
      <c r="AD43" s="41" t="s">
        <v>120</v>
      </c>
      <c r="AE43" s="44">
        <v>16500</v>
      </c>
      <c r="AF43" s="41" t="s">
        <v>284</v>
      </c>
      <c r="AG43" s="48"/>
      <c r="AH43" s="49" t="s">
        <v>133</v>
      </c>
      <c r="AI43" s="51" t="s">
        <v>34</v>
      </c>
    </row>
    <row r="44" spans="1:35" s="2" customFormat="1" ht="18" customHeight="1" x14ac:dyDescent="0.25">
      <c r="A44" s="3">
        <v>533</v>
      </c>
      <c r="B44" s="26">
        <v>41</v>
      </c>
      <c r="C44" s="27" t="s">
        <v>392</v>
      </c>
      <c r="D44" s="26" t="s">
        <v>313</v>
      </c>
      <c r="E44" s="28" t="s">
        <v>359</v>
      </c>
      <c r="F44" s="26"/>
      <c r="G44" s="36">
        <v>1</v>
      </c>
      <c r="H44" s="36"/>
      <c r="I44" s="36"/>
      <c r="J44" s="36"/>
      <c r="K44" s="36"/>
      <c r="L44" s="36">
        <v>1</v>
      </c>
      <c r="M44" s="36"/>
      <c r="N44" s="36"/>
      <c r="O44" s="36"/>
      <c r="P44" s="36"/>
      <c r="Q44" s="32">
        <v>341025.64</v>
      </c>
      <c r="R44" s="30">
        <v>341025.65</v>
      </c>
      <c r="S44" s="30" t="s">
        <v>63</v>
      </c>
      <c r="T44" s="30">
        <v>71672.13</v>
      </c>
      <c r="U44" s="30" t="s">
        <v>314</v>
      </c>
      <c r="V44" s="30">
        <v>269353.52</v>
      </c>
      <c r="W44" s="37"/>
      <c r="X44" s="37">
        <v>10</v>
      </c>
      <c r="Y44" s="26" t="s">
        <v>315</v>
      </c>
      <c r="Z44" s="26" t="s">
        <v>316</v>
      </c>
      <c r="AA44" s="26" t="s">
        <v>28</v>
      </c>
      <c r="AB44" s="27" t="s">
        <v>392</v>
      </c>
      <c r="AC44" s="26" t="s">
        <v>175</v>
      </c>
      <c r="AD44" s="26" t="s">
        <v>176</v>
      </c>
      <c r="AE44" s="32">
        <v>341025.64</v>
      </c>
      <c r="AF44" s="26" t="s">
        <v>317</v>
      </c>
      <c r="AG44" s="10"/>
      <c r="AH44" s="4" t="s">
        <v>133</v>
      </c>
      <c r="AI44" s="4" t="s">
        <v>34</v>
      </c>
    </row>
    <row r="45" spans="1:35" s="2" customFormat="1" ht="18" customHeight="1" x14ac:dyDescent="0.25">
      <c r="A45" s="3">
        <v>534</v>
      </c>
      <c r="B45" s="26">
        <v>42</v>
      </c>
      <c r="C45" s="27" t="s">
        <v>393</v>
      </c>
      <c r="D45" s="26" t="s">
        <v>318</v>
      </c>
      <c r="E45" s="28" t="s">
        <v>359</v>
      </c>
      <c r="F45" s="26"/>
      <c r="G45" s="36">
        <v>1</v>
      </c>
      <c r="H45" s="36"/>
      <c r="I45" s="36"/>
      <c r="J45" s="36"/>
      <c r="K45" s="36"/>
      <c r="L45" s="36">
        <v>1</v>
      </c>
      <c r="M45" s="36"/>
      <c r="N45" s="36"/>
      <c r="O45" s="36"/>
      <c r="P45" s="36"/>
      <c r="Q45" s="32">
        <v>341025.64</v>
      </c>
      <c r="R45" s="30">
        <v>341025.65</v>
      </c>
      <c r="S45" s="30" t="s">
        <v>63</v>
      </c>
      <c r="T45" s="30">
        <v>71672.13</v>
      </c>
      <c r="U45" s="30" t="s">
        <v>314</v>
      </c>
      <c r="V45" s="30">
        <v>269353.52</v>
      </c>
      <c r="W45" s="37"/>
      <c r="X45" s="37">
        <v>10</v>
      </c>
      <c r="Y45" s="26" t="s">
        <v>315</v>
      </c>
      <c r="Z45" s="26" t="s">
        <v>316</v>
      </c>
      <c r="AA45" s="26" t="s">
        <v>28</v>
      </c>
      <c r="AB45" s="27" t="s">
        <v>393</v>
      </c>
      <c r="AC45" s="26" t="s">
        <v>175</v>
      </c>
      <c r="AD45" s="26" t="s">
        <v>176</v>
      </c>
      <c r="AE45" s="32">
        <v>341025.64</v>
      </c>
      <c r="AF45" s="26" t="s">
        <v>317</v>
      </c>
      <c r="AG45" s="10"/>
      <c r="AH45" s="4" t="s">
        <v>133</v>
      </c>
      <c r="AI45" s="4" t="s">
        <v>34</v>
      </c>
    </row>
    <row r="46" spans="1:35" s="2" customFormat="1" ht="18" customHeight="1" x14ac:dyDescent="0.25">
      <c r="A46" s="3">
        <v>547</v>
      </c>
      <c r="B46" s="26">
        <v>43</v>
      </c>
      <c r="C46" s="27" t="s">
        <v>394</v>
      </c>
      <c r="D46" s="26" t="s">
        <v>319</v>
      </c>
      <c r="E46" s="28" t="s">
        <v>320</v>
      </c>
      <c r="F46" s="26" t="s">
        <v>321</v>
      </c>
      <c r="G46" s="26">
        <v>1</v>
      </c>
      <c r="H46" s="26"/>
      <c r="I46" s="26"/>
      <c r="J46" s="26"/>
      <c r="K46" s="26"/>
      <c r="L46" s="26">
        <v>1</v>
      </c>
      <c r="M46" s="26"/>
      <c r="N46" s="26"/>
      <c r="O46" s="26"/>
      <c r="P46" s="26"/>
      <c r="Q46" s="32">
        <v>35897.440000000002</v>
      </c>
      <c r="R46" s="30">
        <v>35897.43</v>
      </c>
      <c r="S46" s="30" t="s">
        <v>63</v>
      </c>
      <c r="T46" s="30">
        <v>7544.42</v>
      </c>
      <c r="U46" s="30" t="s">
        <v>322</v>
      </c>
      <c r="V46" s="30">
        <v>28353.01</v>
      </c>
      <c r="W46" s="31"/>
      <c r="X46" s="31">
        <v>10</v>
      </c>
      <c r="Y46" s="26" t="s">
        <v>315</v>
      </c>
      <c r="Z46" s="26" t="s">
        <v>323</v>
      </c>
      <c r="AA46" s="28" t="s">
        <v>28</v>
      </c>
      <c r="AB46" s="27" t="s">
        <v>394</v>
      </c>
      <c r="AC46" s="26" t="s">
        <v>66</v>
      </c>
      <c r="AD46" s="26" t="s">
        <v>131</v>
      </c>
      <c r="AE46" s="32">
        <v>35897.440000000002</v>
      </c>
      <c r="AF46" s="26" t="s">
        <v>324</v>
      </c>
      <c r="AG46" s="10"/>
      <c r="AH46" s="4" t="s">
        <v>133</v>
      </c>
      <c r="AI46" s="4" t="s">
        <v>34</v>
      </c>
    </row>
    <row r="47" spans="1:35" s="2" customFormat="1" ht="18" customHeight="1" x14ac:dyDescent="0.25">
      <c r="A47" s="3">
        <v>548</v>
      </c>
      <c r="B47" s="26">
        <v>44</v>
      </c>
      <c r="C47" s="27" t="s">
        <v>395</v>
      </c>
      <c r="D47" s="26" t="s">
        <v>325</v>
      </c>
      <c r="E47" s="28" t="s">
        <v>320</v>
      </c>
      <c r="F47" s="26" t="s">
        <v>321</v>
      </c>
      <c r="G47" s="26">
        <v>1</v>
      </c>
      <c r="H47" s="26"/>
      <c r="I47" s="26"/>
      <c r="J47" s="26"/>
      <c r="K47" s="26"/>
      <c r="L47" s="26">
        <v>1</v>
      </c>
      <c r="M47" s="26"/>
      <c r="N47" s="26"/>
      <c r="O47" s="26"/>
      <c r="P47" s="26"/>
      <c r="Q47" s="32">
        <v>35897.440000000002</v>
      </c>
      <c r="R47" s="30">
        <v>35897.440000000002</v>
      </c>
      <c r="S47" s="30" t="s">
        <v>63</v>
      </c>
      <c r="T47" s="30">
        <v>7544.42</v>
      </c>
      <c r="U47" s="30" t="s">
        <v>322</v>
      </c>
      <c r="V47" s="30">
        <v>28353.02</v>
      </c>
      <c r="W47" s="31"/>
      <c r="X47" s="31">
        <v>10</v>
      </c>
      <c r="Y47" s="26" t="s">
        <v>315</v>
      </c>
      <c r="Z47" s="26" t="s">
        <v>323</v>
      </c>
      <c r="AA47" s="28" t="s">
        <v>28</v>
      </c>
      <c r="AB47" s="27" t="s">
        <v>395</v>
      </c>
      <c r="AC47" s="26" t="s">
        <v>66</v>
      </c>
      <c r="AD47" s="26" t="s">
        <v>131</v>
      </c>
      <c r="AE47" s="32">
        <v>35897.440000000002</v>
      </c>
      <c r="AF47" s="26" t="s">
        <v>324</v>
      </c>
      <c r="AG47" s="10"/>
      <c r="AH47" s="4" t="s">
        <v>133</v>
      </c>
      <c r="AI47" s="4" t="s">
        <v>34</v>
      </c>
    </row>
    <row r="48" spans="1:35" s="2" customFormat="1" ht="18" customHeight="1" x14ac:dyDescent="0.25">
      <c r="A48" s="3">
        <v>553</v>
      </c>
      <c r="B48" s="26">
        <v>45</v>
      </c>
      <c r="C48" s="27" t="s">
        <v>329</v>
      </c>
      <c r="D48" s="26" t="s">
        <v>326</v>
      </c>
      <c r="E48" s="28" t="s">
        <v>98</v>
      </c>
      <c r="F48" s="26" t="s">
        <v>327</v>
      </c>
      <c r="G48" s="26">
        <v>1</v>
      </c>
      <c r="H48" s="26"/>
      <c r="I48" s="26"/>
      <c r="J48" s="26"/>
      <c r="K48" s="26"/>
      <c r="L48" s="26">
        <v>1</v>
      </c>
      <c r="M48" s="26"/>
      <c r="N48" s="26"/>
      <c r="O48" s="26"/>
      <c r="P48" s="26"/>
      <c r="Q48" s="32">
        <v>6111.11</v>
      </c>
      <c r="R48" s="30">
        <v>6111.11</v>
      </c>
      <c r="S48" s="30"/>
      <c r="T48" s="30">
        <v>3655.6</v>
      </c>
      <c r="U48" s="30"/>
      <c r="V48" s="30">
        <v>2455.5100000000002</v>
      </c>
      <c r="W48" s="31"/>
      <c r="X48" s="31">
        <v>10</v>
      </c>
      <c r="Y48" s="34" t="s">
        <v>203</v>
      </c>
      <c r="Z48" s="26" t="s">
        <v>328</v>
      </c>
      <c r="AA48" s="26"/>
      <c r="AB48" s="27" t="s">
        <v>329</v>
      </c>
      <c r="AC48" s="26" t="s">
        <v>39</v>
      </c>
      <c r="AD48" s="26" t="s">
        <v>52</v>
      </c>
      <c r="AE48" s="32">
        <v>6111.11</v>
      </c>
      <c r="AF48" s="26" t="s">
        <v>398</v>
      </c>
      <c r="AG48" s="10"/>
      <c r="AH48" s="4" t="s">
        <v>195</v>
      </c>
      <c r="AI48" s="4" t="s">
        <v>34</v>
      </c>
    </row>
    <row r="49" spans="1:35" s="50" customFormat="1" ht="18" customHeight="1" x14ac:dyDescent="0.25">
      <c r="A49" s="40">
        <v>626</v>
      </c>
      <c r="B49" s="41">
        <v>46</v>
      </c>
      <c r="C49" s="42" t="s">
        <v>412</v>
      </c>
      <c r="D49" s="41" t="s">
        <v>330</v>
      </c>
      <c r="E49" s="43" t="s">
        <v>331</v>
      </c>
      <c r="F49" s="41" t="s">
        <v>332</v>
      </c>
      <c r="G49" s="41">
        <v>1</v>
      </c>
      <c r="H49" s="41"/>
      <c r="I49" s="41"/>
      <c r="J49" s="41"/>
      <c r="K49" s="44"/>
      <c r="L49" s="41">
        <v>1</v>
      </c>
      <c r="M49" s="41"/>
      <c r="N49" s="41"/>
      <c r="O49" s="41"/>
      <c r="P49" s="44"/>
      <c r="Q49" s="44">
        <v>16239.32</v>
      </c>
      <c r="R49" s="45">
        <v>16239.32</v>
      </c>
      <c r="S49" s="45" t="s">
        <v>63</v>
      </c>
      <c r="T49" s="45">
        <v>8663.7000000000007</v>
      </c>
      <c r="U49" s="45" t="s">
        <v>333</v>
      </c>
      <c r="V49" s="44">
        <v>7575.62</v>
      </c>
      <c r="W49" s="54">
        <v>2014.05</v>
      </c>
      <c r="X49" s="55">
        <v>5</v>
      </c>
      <c r="Y49" s="56" t="s">
        <v>315</v>
      </c>
      <c r="Z49" s="41" t="s">
        <v>334</v>
      </c>
      <c r="AA49" s="56" t="s">
        <v>335</v>
      </c>
      <c r="AB49" s="42" t="s">
        <v>412</v>
      </c>
      <c r="AC49" s="41" t="s">
        <v>39</v>
      </c>
      <c r="AD49" s="41" t="s">
        <v>336</v>
      </c>
      <c r="AE49" s="44">
        <v>16239.32</v>
      </c>
      <c r="AF49" s="41" t="s">
        <v>337</v>
      </c>
      <c r="AG49" s="48"/>
      <c r="AH49" s="49" t="s">
        <v>33</v>
      </c>
      <c r="AI49" s="49" t="s">
        <v>34</v>
      </c>
    </row>
    <row r="50" spans="1:35" s="50" customFormat="1" ht="18" customHeight="1" x14ac:dyDescent="0.25">
      <c r="A50" s="40"/>
      <c r="B50" s="41">
        <v>47</v>
      </c>
      <c r="C50" s="42" t="s">
        <v>413</v>
      </c>
      <c r="D50" s="41" t="s">
        <v>339</v>
      </c>
      <c r="E50" s="43" t="s">
        <v>320</v>
      </c>
      <c r="F50" s="41" t="s">
        <v>340</v>
      </c>
      <c r="G50" s="41"/>
      <c r="H50" s="41"/>
      <c r="I50" s="41"/>
      <c r="J50" s="41"/>
      <c r="K50" s="44"/>
      <c r="L50" s="41">
        <v>1</v>
      </c>
      <c r="M50" s="41"/>
      <c r="N50" s="41"/>
      <c r="O50" s="41"/>
      <c r="P50" s="44"/>
      <c r="Q50" s="44"/>
      <c r="R50" s="45">
        <v>42000</v>
      </c>
      <c r="S50" s="45" t="s">
        <v>63</v>
      </c>
      <c r="T50" s="45">
        <v>26594.25</v>
      </c>
      <c r="U50" s="45" t="s">
        <v>342</v>
      </c>
      <c r="V50" s="44">
        <v>15405.75</v>
      </c>
      <c r="W50" s="54"/>
      <c r="X50" s="55"/>
      <c r="Y50" s="56"/>
      <c r="Z50" s="41" t="s">
        <v>414</v>
      </c>
      <c r="AA50" s="43" t="s">
        <v>341</v>
      </c>
      <c r="AB50" s="42" t="s">
        <v>413</v>
      </c>
      <c r="AC50" s="41"/>
      <c r="AD50" s="41"/>
      <c r="AE50" s="44"/>
      <c r="AF50" s="41" t="s">
        <v>324</v>
      </c>
      <c r="AG50" s="48"/>
      <c r="AH50" s="49"/>
      <c r="AI50" s="49"/>
    </row>
    <row r="51" spans="1:35" s="50" customFormat="1" ht="18" customHeight="1" x14ac:dyDescent="0.25">
      <c r="A51" s="40"/>
      <c r="B51" s="41">
        <v>48</v>
      </c>
      <c r="C51" s="58" t="s">
        <v>415</v>
      </c>
      <c r="D51" s="41" t="s">
        <v>343</v>
      </c>
      <c r="E51" s="43" t="s">
        <v>320</v>
      </c>
      <c r="F51" s="41" t="s">
        <v>340</v>
      </c>
      <c r="G51" s="41"/>
      <c r="H51" s="41"/>
      <c r="I51" s="41"/>
      <c r="J51" s="41"/>
      <c r="K51" s="44"/>
      <c r="L51" s="41">
        <v>1</v>
      </c>
      <c r="M51" s="41"/>
      <c r="N51" s="41"/>
      <c r="O51" s="41"/>
      <c r="P51" s="44"/>
      <c r="Q51" s="44"/>
      <c r="R51" s="45">
        <v>42000</v>
      </c>
      <c r="S51" s="45" t="s">
        <v>63</v>
      </c>
      <c r="T51" s="45">
        <v>26594.25</v>
      </c>
      <c r="U51" s="45" t="s">
        <v>342</v>
      </c>
      <c r="V51" s="44">
        <v>15405.75</v>
      </c>
      <c r="W51" s="54"/>
      <c r="X51" s="55"/>
      <c r="Y51" s="56"/>
      <c r="Z51" s="41" t="s">
        <v>414</v>
      </c>
      <c r="AA51" s="43" t="s">
        <v>344</v>
      </c>
      <c r="AB51" s="58" t="s">
        <v>415</v>
      </c>
      <c r="AC51" s="41"/>
      <c r="AD51" s="41"/>
      <c r="AE51" s="44"/>
      <c r="AF51" s="41" t="s">
        <v>324</v>
      </c>
      <c r="AG51" s="48"/>
      <c r="AH51" s="49"/>
      <c r="AI51" s="49"/>
    </row>
    <row r="52" spans="1:35" s="50" customFormat="1" ht="18" customHeight="1" x14ac:dyDescent="0.25">
      <c r="A52" s="40"/>
      <c r="B52" s="41">
        <v>49</v>
      </c>
      <c r="C52" s="58" t="s">
        <v>416</v>
      </c>
      <c r="D52" s="41" t="s">
        <v>345</v>
      </c>
      <c r="E52" s="43" t="s">
        <v>346</v>
      </c>
      <c r="F52" s="41" t="s">
        <v>347</v>
      </c>
      <c r="G52" s="41"/>
      <c r="H52" s="41"/>
      <c r="I52" s="41"/>
      <c r="J52" s="41"/>
      <c r="K52" s="44"/>
      <c r="L52" s="41">
        <v>1</v>
      </c>
      <c r="M52" s="41"/>
      <c r="N52" s="41"/>
      <c r="O52" s="41"/>
      <c r="P52" s="44"/>
      <c r="Q52" s="44"/>
      <c r="R52" s="45">
        <v>9500</v>
      </c>
      <c r="S52" s="45" t="s">
        <v>63</v>
      </c>
      <c r="T52" s="45">
        <v>7218.33</v>
      </c>
      <c r="U52" s="45" t="s">
        <v>348</v>
      </c>
      <c r="V52" s="44">
        <v>2281.67</v>
      </c>
      <c r="W52" s="54"/>
      <c r="X52" s="55"/>
      <c r="Y52" s="56"/>
      <c r="Z52" s="41" t="s">
        <v>414</v>
      </c>
      <c r="AA52" s="43" t="s">
        <v>417</v>
      </c>
      <c r="AB52" s="58" t="s">
        <v>416</v>
      </c>
      <c r="AC52" s="41"/>
      <c r="AD52" s="41"/>
      <c r="AE52" s="44"/>
      <c r="AF52" s="41" t="s">
        <v>324</v>
      </c>
      <c r="AG52" s="48"/>
      <c r="AH52" s="49"/>
      <c r="AI52" s="49"/>
    </row>
    <row r="53" spans="1:35" s="2" customFormat="1" ht="22.5" customHeight="1" x14ac:dyDescent="0.25">
      <c r="A53" s="3"/>
      <c r="B53" s="26">
        <v>50</v>
      </c>
      <c r="C53" s="39" t="s">
        <v>396</v>
      </c>
      <c r="D53" s="26" t="s">
        <v>349</v>
      </c>
      <c r="E53" s="28" t="s">
        <v>360</v>
      </c>
      <c r="F53" s="26"/>
      <c r="G53" s="26"/>
      <c r="H53" s="26"/>
      <c r="I53" s="26"/>
      <c r="J53" s="26"/>
      <c r="K53" s="32"/>
      <c r="L53" s="26">
        <v>1</v>
      </c>
      <c r="M53" s="26"/>
      <c r="N53" s="26"/>
      <c r="O53" s="26"/>
      <c r="P53" s="32"/>
      <c r="Q53" s="32"/>
      <c r="R53" s="33">
        <v>476724.5</v>
      </c>
      <c r="S53" s="33" t="s">
        <v>63</v>
      </c>
      <c r="T53" s="33">
        <v>199400.21</v>
      </c>
      <c r="U53" s="33" t="s">
        <v>351</v>
      </c>
      <c r="V53" s="32">
        <v>277324.28999999998</v>
      </c>
      <c r="W53" s="34"/>
      <c r="X53" s="38"/>
      <c r="Y53" s="35"/>
      <c r="Z53" s="26" t="s">
        <v>400</v>
      </c>
      <c r="AA53" s="28" t="s">
        <v>350</v>
      </c>
      <c r="AB53" s="39" t="s">
        <v>396</v>
      </c>
      <c r="AC53" s="26"/>
      <c r="AD53" s="26"/>
      <c r="AE53" s="32"/>
      <c r="AF53" s="26" t="s">
        <v>317</v>
      </c>
      <c r="AG53" s="10"/>
      <c r="AH53" s="4"/>
      <c r="AI53" s="4"/>
    </row>
    <row r="54" spans="1:35" s="2" customFormat="1" ht="18" customHeight="1" x14ac:dyDescent="0.25">
      <c r="A54" s="3"/>
      <c r="B54" s="26">
        <v>51</v>
      </c>
      <c r="C54" s="39" t="s">
        <v>397</v>
      </c>
      <c r="D54" s="26" t="s">
        <v>352</v>
      </c>
      <c r="E54" s="28" t="s">
        <v>359</v>
      </c>
      <c r="F54" s="26"/>
      <c r="G54" s="26"/>
      <c r="H54" s="26"/>
      <c r="I54" s="26"/>
      <c r="J54" s="26"/>
      <c r="K54" s="32"/>
      <c r="L54" s="26">
        <v>1</v>
      </c>
      <c r="M54" s="26"/>
      <c r="N54" s="26"/>
      <c r="O54" s="26"/>
      <c r="P54" s="32"/>
      <c r="Q54" s="32"/>
      <c r="R54" s="33">
        <v>476724.5</v>
      </c>
      <c r="S54" s="33" t="s">
        <v>63</v>
      </c>
      <c r="T54" s="33">
        <v>199400.21</v>
      </c>
      <c r="U54" s="33" t="s">
        <v>351</v>
      </c>
      <c r="V54" s="32">
        <v>277324.28999999998</v>
      </c>
      <c r="W54" s="34"/>
      <c r="X54" s="38"/>
      <c r="Y54" s="35"/>
      <c r="Z54" s="26" t="s">
        <v>400</v>
      </c>
      <c r="AA54" s="28" t="s">
        <v>353</v>
      </c>
      <c r="AB54" s="39" t="s">
        <v>397</v>
      </c>
      <c r="AC54" s="26"/>
      <c r="AD54" s="26"/>
      <c r="AE54" s="32"/>
      <c r="AF54" s="26" t="s">
        <v>317</v>
      </c>
      <c r="AG54" s="10"/>
      <c r="AH54" s="4"/>
      <c r="AI54" s="4"/>
    </row>
    <row r="55" spans="1:35" s="50" customFormat="1" ht="18" customHeight="1" x14ac:dyDescent="0.25">
      <c r="A55" s="40"/>
      <c r="B55" s="41">
        <v>52</v>
      </c>
      <c r="C55" s="53" t="s">
        <v>403</v>
      </c>
      <c r="D55" s="53" t="s">
        <v>354</v>
      </c>
      <c r="E55" s="43" t="s">
        <v>355</v>
      </c>
      <c r="F55" s="53"/>
      <c r="G55" s="41"/>
      <c r="H55" s="41"/>
      <c r="I55" s="41"/>
      <c r="J55" s="41"/>
      <c r="K55" s="44"/>
      <c r="L55" s="41">
        <v>1</v>
      </c>
      <c r="M55" s="41"/>
      <c r="N55" s="41"/>
      <c r="O55" s="41"/>
      <c r="P55" s="44"/>
      <c r="Q55" s="44"/>
      <c r="R55" s="45">
        <v>130061.71</v>
      </c>
      <c r="S55" s="45" t="s">
        <v>63</v>
      </c>
      <c r="T55" s="45">
        <v>71415.92</v>
      </c>
      <c r="U55" s="45" t="s">
        <v>357</v>
      </c>
      <c r="V55" s="44">
        <v>58645.79</v>
      </c>
      <c r="W55" s="54"/>
      <c r="X55" s="55"/>
      <c r="Y55" s="56"/>
      <c r="Z55" s="41" t="s">
        <v>399</v>
      </c>
      <c r="AA55" s="57" t="s">
        <v>356</v>
      </c>
      <c r="AB55" s="53" t="s">
        <v>403</v>
      </c>
      <c r="AC55" s="41"/>
      <c r="AD55" s="41"/>
      <c r="AE55" s="44"/>
      <c r="AF55" s="53" t="s">
        <v>364</v>
      </c>
      <c r="AG55" s="48"/>
      <c r="AH55" s="49"/>
      <c r="AI55" s="49"/>
    </row>
    <row r="56" spans="1:35" s="2" customFormat="1" ht="18" customHeight="1" x14ac:dyDescent="0.25">
      <c r="A56" s="3"/>
      <c r="B56" s="11"/>
      <c r="C56" s="5"/>
      <c r="D56" s="11"/>
      <c r="E56" s="16" t="s">
        <v>338</v>
      </c>
      <c r="F56" s="17"/>
      <c r="G56" s="17"/>
      <c r="H56" s="17"/>
      <c r="I56" s="17"/>
      <c r="J56" s="17"/>
      <c r="K56" s="18"/>
      <c r="L56" s="17">
        <v>52</v>
      </c>
      <c r="M56" s="17"/>
      <c r="N56" s="17"/>
      <c r="O56" s="17"/>
      <c r="P56" s="18"/>
      <c r="Q56" s="18">
        <f>SUM(Q4:Q55)</f>
        <v>1982088.1400000001</v>
      </c>
      <c r="R56" s="19">
        <f>SUM(R4:R55)</f>
        <v>3692283.51</v>
      </c>
      <c r="S56" s="18"/>
      <c r="T56" s="18"/>
      <c r="U56" s="18"/>
      <c r="V56" s="18">
        <f>SUM(V4:V55)</f>
        <v>2042384.0700000003</v>
      </c>
      <c r="W56" s="13"/>
      <c r="X56" s="15"/>
      <c r="Y56" s="14"/>
      <c r="Z56" s="11"/>
      <c r="AA56" s="14"/>
      <c r="AB56" s="5"/>
      <c r="AC56" s="11"/>
      <c r="AD56" s="11"/>
      <c r="AE56" s="12"/>
      <c r="AF56" s="11"/>
      <c r="AG56" s="10"/>
      <c r="AH56" s="4"/>
      <c r="AI56" s="4"/>
    </row>
    <row r="58" spans="1:35" x14ac:dyDescent="0.25">
      <c r="C58" s="22"/>
    </row>
    <row r="66" spans="12:18" x14ac:dyDescent="0.25">
      <c r="R66" s="23">
        <v>1762997.46</v>
      </c>
    </row>
    <row r="67" spans="12:18" x14ac:dyDescent="0.25">
      <c r="R67" s="23">
        <v>3692283.51</v>
      </c>
    </row>
    <row r="68" spans="12:18" x14ac:dyDescent="0.25">
      <c r="L68" s="104" t="s">
        <v>802</v>
      </c>
      <c r="R68" s="23">
        <f>SUM(R66:R67)</f>
        <v>5455280.9699999997</v>
      </c>
    </row>
  </sheetData>
  <autoFilter ref="B2:AF3">
    <filterColumn colId="7" showButton="0"/>
    <filterColumn colId="8" showButton="0"/>
    <filterColumn colId="12" showButton="0"/>
    <filterColumn colId="13" showButton="0"/>
  </autoFilter>
  <mergeCells count="32">
    <mergeCell ref="L2:L3"/>
    <mergeCell ref="C2:C3"/>
    <mergeCell ref="A2:A3"/>
    <mergeCell ref="B2:B3"/>
    <mergeCell ref="D2:D3"/>
    <mergeCell ref="E2:E3"/>
    <mergeCell ref="F2:F3"/>
    <mergeCell ref="A1:AF1"/>
    <mergeCell ref="Z2:Z3"/>
    <mergeCell ref="M2:M3"/>
    <mergeCell ref="N2:P2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G2:G3"/>
    <mergeCell ref="H2:H3"/>
    <mergeCell ref="I2:K2"/>
    <mergeCell ref="AG2:AG3"/>
    <mergeCell ref="AH2:AH3"/>
    <mergeCell ref="AI2:AI3"/>
    <mergeCell ref="AA2:AA3"/>
    <mergeCell ref="AB2:AB3"/>
    <mergeCell ref="AC2:AC3"/>
    <mergeCell ref="AD2:AD3"/>
    <mergeCell ref="AE2:AE3"/>
    <mergeCell ref="AF2:AF3"/>
  </mergeCells>
  <phoneticPr fontId="11" type="noConversion"/>
  <pageMargins left="0.59055118110236227" right="0.59055118110236227" top="0.74803149606299213" bottom="0.74803149606299213" header="0.31496062992125984" footer="0.31496062992125984"/>
  <pageSetup paperSize="9" scale="8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233"/>
  <sheetViews>
    <sheetView tabSelected="1" topLeftCell="A14" zoomScale="70" zoomScaleNormal="70" workbookViewId="0">
      <selection activeCell="P111" sqref="P111"/>
    </sheetView>
  </sheetViews>
  <sheetFormatPr defaultColWidth="7.7265625" defaultRowHeight="13" outlineLevelCol="1" x14ac:dyDescent="0.35"/>
  <cols>
    <col min="1" max="1" width="4.7265625" style="105" customWidth="1" outlineLevel="1"/>
    <col min="2" max="2" width="4.7265625" style="105" customWidth="1"/>
    <col min="3" max="3" width="17.90625" style="105" customWidth="1"/>
    <col min="4" max="4" width="21.08984375" style="105" customWidth="1"/>
    <col min="5" max="5" width="33.54296875" style="105" customWidth="1"/>
    <col min="6" max="6" width="9.26953125" style="105" hidden="1" customWidth="1"/>
    <col min="7" max="7" width="13.7265625" style="106" hidden="1" customWidth="1"/>
    <col min="8" max="8" width="6.453125" style="106" hidden="1" customWidth="1"/>
    <col min="9" max="10" width="10" style="106" hidden="1" customWidth="1"/>
    <col min="11" max="11" width="4.90625" style="105" customWidth="1"/>
    <col min="12" max="12" width="11.26953125" style="106" customWidth="1" outlineLevel="1"/>
    <col min="13" max="13" width="5.453125" style="106" customWidth="1" outlineLevel="1"/>
    <col min="14" max="14" width="15.90625" style="106" customWidth="1" outlineLevel="1"/>
    <col min="15" max="15" width="7.36328125" style="106" customWidth="1" outlineLevel="1"/>
    <col min="16" max="16" width="20.26953125" style="161" customWidth="1"/>
    <col min="17" max="17" width="11.453125" style="105" customWidth="1" outlineLevel="1"/>
    <col min="18" max="18" width="8.453125" style="105" customWidth="1" outlineLevel="1"/>
    <col min="19" max="19" width="17.26953125" style="162" customWidth="1" outlineLevel="1"/>
    <col min="20" max="20" width="13.26953125" style="105" customWidth="1" outlineLevel="1"/>
    <col min="21" max="21" width="22.453125" style="105" customWidth="1"/>
    <col min="22" max="22" width="14.54296875" style="105" customWidth="1"/>
    <col min="23" max="23" width="9.453125" style="105" hidden="1" customWidth="1" outlineLevel="1"/>
    <col min="24" max="24" width="7.08984375" style="106" hidden="1" customWidth="1" outlineLevel="1"/>
    <col min="25" max="25" width="18.08984375" style="106" hidden="1" customWidth="1" outlineLevel="1"/>
    <col min="26" max="26" width="23" style="105" customWidth="1" collapsed="1"/>
    <col min="27" max="27" width="23.26953125" style="105" customWidth="1" outlineLevel="1"/>
    <col min="28" max="28" width="8.90625" style="106" customWidth="1"/>
    <col min="29" max="29" width="7" style="106" customWidth="1"/>
    <col min="30" max="16384" width="7.7265625" style="106"/>
  </cols>
  <sheetData>
    <row r="1" spans="1:29" ht="27.5" x14ac:dyDescent="0.3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</row>
    <row r="2" spans="1:29" s="107" customFormat="1" ht="15" x14ac:dyDescent="0.25">
      <c r="A2" s="184" t="s">
        <v>1</v>
      </c>
      <c r="B2" s="188" t="s">
        <v>1</v>
      </c>
      <c r="C2" s="190" t="s">
        <v>2</v>
      </c>
      <c r="D2" s="190" t="s">
        <v>3</v>
      </c>
      <c r="E2" s="184" t="s">
        <v>4</v>
      </c>
      <c r="F2" s="193" t="s">
        <v>5</v>
      </c>
      <c r="G2" s="183" t="s">
        <v>6</v>
      </c>
      <c r="H2" s="183" t="s">
        <v>7</v>
      </c>
      <c r="I2" s="183"/>
      <c r="J2" s="183"/>
      <c r="K2" s="193" t="s">
        <v>5</v>
      </c>
      <c r="L2" s="183" t="s">
        <v>6</v>
      </c>
      <c r="M2" s="183" t="s">
        <v>7</v>
      </c>
      <c r="N2" s="183"/>
      <c r="O2" s="183"/>
      <c r="P2" s="194" t="s">
        <v>8</v>
      </c>
      <c r="Q2" s="183" t="s">
        <v>11</v>
      </c>
      <c r="R2" s="183" t="s">
        <v>12</v>
      </c>
      <c r="S2" s="183" t="s">
        <v>13</v>
      </c>
      <c r="T2" s="182" t="s">
        <v>14</v>
      </c>
      <c r="U2" s="184" t="s">
        <v>15</v>
      </c>
      <c r="V2" s="185" t="s">
        <v>16</v>
      </c>
      <c r="W2" s="179" t="s">
        <v>17</v>
      </c>
      <c r="X2" s="179" t="s">
        <v>18</v>
      </c>
      <c r="Y2" s="178" t="s">
        <v>19</v>
      </c>
      <c r="Z2" s="178" t="s">
        <v>20</v>
      </c>
      <c r="AA2" s="180" t="s">
        <v>21</v>
      </c>
      <c r="AB2" s="178" t="s">
        <v>22</v>
      </c>
      <c r="AC2" s="178" t="s">
        <v>23</v>
      </c>
    </row>
    <row r="3" spans="1:29" s="107" customFormat="1" ht="15" x14ac:dyDescent="0.25">
      <c r="A3" s="184"/>
      <c r="B3" s="189"/>
      <c r="C3" s="191"/>
      <c r="D3" s="192"/>
      <c r="E3" s="184"/>
      <c r="F3" s="184"/>
      <c r="G3" s="183"/>
      <c r="H3" s="108" t="s">
        <v>5</v>
      </c>
      <c r="I3" s="108" t="s">
        <v>4</v>
      </c>
      <c r="J3" s="108" t="s">
        <v>24</v>
      </c>
      <c r="K3" s="184"/>
      <c r="L3" s="183"/>
      <c r="M3" s="108" t="s">
        <v>5</v>
      </c>
      <c r="N3" s="108" t="s">
        <v>4</v>
      </c>
      <c r="O3" s="108" t="s">
        <v>24</v>
      </c>
      <c r="P3" s="195"/>
      <c r="Q3" s="183"/>
      <c r="R3" s="183"/>
      <c r="S3" s="183"/>
      <c r="T3" s="183"/>
      <c r="U3" s="184"/>
      <c r="V3" s="186"/>
      <c r="W3" s="179"/>
      <c r="X3" s="179"/>
      <c r="Y3" s="179"/>
      <c r="Z3" s="179"/>
      <c r="AA3" s="181"/>
      <c r="AB3" s="179"/>
      <c r="AC3" s="179"/>
    </row>
    <row r="4" spans="1:29" s="117" customFormat="1" ht="15" x14ac:dyDescent="0.25">
      <c r="A4" s="109">
        <v>1</v>
      </c>
      <c r="B4" s="109">
        <v>1</v>
      </c>
      <c r="C4" s="109" t="s">
        <v>25</v>
      </c>
      <c r="D4" s="110" t="s">
        <v>26</v>
      </c>
      <c r="E4" s="109" t="s">
        <v>27</v>
      </c>
      <c r="F4" s="109">
        <v>1</v>
      </c>
      <c r="G4" s="109"/>
      <c r="H4" s="109"/>
      <c r="I4" s="109"/>
      <c r="J4" s="109"/>
      <c r="K4" s="109">
        <v>1</v>
      </c>
      <c r="L4" s="109"/>
      <c r="M4" s="109"/>
      <c r="N4" s="109"/>
      <c r="O4" s="109"/>
      <c r="P4" s="111">
        <v>33500</v>
      </c>
      <c r="Q4" s="112"/>
      <c r="R4" s="112">
        <v>3</v>
      </c>
      <c r="S4" s="113" t="s">
        <v>28</v>
      </c>
      <c r="T4" s="109" t="s">
        <v>29</v>
      </c>
      <c r="U4" s="114"/>
      <c r="V4" s="115" t="s">
        <v>422</v>
      </c>
      <c r="W4" s="114" t="s">
        <v>30</v>
      </c>
      <c r="X4" s="114" t="s">
        <v>31</v>
      </c>
      <c r="Y4" s="116">
        <v>33500</v>
      </c>
      <c r="Z4" s="114" t="s">
        <v>32</v>
      </c>
      <c r="AA4" s="114" t="s">
        <v>32</v>
      </c>
      <c r="AB4" s="114" t="s">
        <v>33</v>
      </c>
      <c r="AC4" s="114" t="s">
        <v>34</v>
      </c>
    </row>
    <row r="5" spans="1:29" s="122" customFormat="1" ht="15" x14ac:dyDescent="0.25">
      <c r="A5" s="109">
        <v>5</v>
      </c>
      <c r="B5" s="109">
        <v>2</v>
      </c>
      <c r="C5" s="118" t="s">
        <v>35</v>
      </c>
      <c r="D5" s="118" t="s">
        <v>36</v>
      </c>
      <c r="E5" s="118" t="s">
        <v>37</v>
      </c>
      <c r="F5" s="109">
        <v>1</v>
      </c>
      <c r="G5" s="109"/>
      <c r="H5" s="109"/>
      <c r="I5" s="109"/>
      <c r="J5" s="109"/>
      <c r="K5" s="118">
        <v>1</v>
      </c>
      <c r="L5" s="109"/>
      <c r="M5" s="109"/>
      <c r="N5" s="109"/>
      <c r="O5" s="109"/>
      <c r="P5" s="119">
        <v>4050</v>
      </c>
      <c r="Q5" s="112"/>
      <c r="R5" s="112">
        <v>6</v>
      </c>
      <c r="S5" s="109" t="s">
        <v>28</v>
      </c>
      <c r="T5" s="109" t="s">
        <v>38</v>
      </c>
      <c r="U5" s="120"/>
      <c r="V5" s="121" t="s">
        <v>423</v>
      </c>
      <c r="W5" s="114" t="s">
        <v>39</v>
      </c>
      <c r="X5" s="114" t="s">
        <v>40</v>
      </c>
      <c r="Y5" s="116">
        <v>4050</v>
      </c>
      <c r="Z5" s="120" t="s">
        <v>41</v>
      </c>
      <c r="AA5" s="114" t="s">
        <v>41</v>
      </c>
      <c r="AB5" s="120" t="s">
        <v>33</v>
      </c>
      <c r="AC5" s="120" t="s">
        <v>34</v>
      </c>
    </row>
    <row r="6" spans="1:29" s="117" customFormat="1" ht="24" x14ac:dyDescent="0.25">
      <c r="A6" s="109">
        <v>6</v>
      </c>
      <c r="B6" s="109">
        <v>3</v>
      </c>
      <c r="C6" s="109" t="s">
        <v>42</v>
      </c>
      <c r="D6" s="109" t="s">
        <v>43</v>
      </c>
      <c r="E6" s="109"/>
      <c r="F6" s="109">
        <v>1</v>
      </c>
      <c r="G6" s="109"/>
      <c r="H6" s="109"/>
      <c r="I6" s="109"/>
      <c r="J6" s="109"/>
      <c r="K6" s="109">
        <v>1</v>
      </c>
      <c r="L6" s="109"/>
      <c r="M6" s="109"/>
      <c r="N6" s="109"/>
      <c r="O6" s="109"/>
      <c r="P6" s="111">
        <v>16800</v>
      </c>
      <c r="Q6" s="112"/>
      <c r="R6" s="112">
        <v>10</v>
      </c>
      <c r="S6" s="109" t="s">
        <v>28</v>
      </c>
      <c r="T6" s="109" t="s">
        <v>44</v>
      </c>
      <c r="U6" s="123" t="s">
        <v>45</v>
      </c>
      <c r="V6" s="115" t="s">
        <v>424</v>
      </c>
      <c r="W6" s="114" t="s">
        <v>39</v>
      </c>
      <c r="X6" s="114" t="s">
        <v>46</v>
      </c>
      <c r="Y6" s="116">
        <v>16800</v>
      </c>
      <c r="Z6" s="114" t="s">
        <v>47</v>
      </c>
      <c r="AA6" s="114" t="s">
        <v>47</v>
      </c>
      <c r="AB6" s="114" t="s">
        <v>33</v>
      </c>
      <c r="AC6" s="114" t="s">
        <v>34</v>
      </c>
    </row>
    <row r="7" spans="1:29" s="122" customFormat="1" ht="15" x14ac:dyDescent="0.25">
      <c r="A7" s="109">
        <v>7</v>
      </c>
      <c r="B7" s="109">
        <v>4</v>
      </c>
      <c r="C7" s="118" t="s">
        <v>48</v>
      </c>
      <c r="D7" s="118" t="s">
        <v>49</v>
      </c>
      <c r="E7" s="118" t="s">
        <v>50</v>
      </c>
      <c r="F7" s="109">
        <v>1</v>
      </c>
      <c r="G7" s="109"/>
      <c r="H7" s="109"/>
      <c r="I7" s="109"/>
      <c r="J7" s="109"/>
      <c r="K7" s="118">
        <v>1</v>
      </c>
      <c r="L7" s="109"/>
      <c r="M7" s="109"/>
      <c r="N7" s="109"/>
      <c r="O7" s="109"/>
      <c r="P7" s="119">
        <v>22230</v>
      </c>
      <c r="Q7" s="112"/>
      <c r="R7" s="112">
        <v>7</v>
      </c>
      <c r="S7" s="113" t="s">
        <v>28</v>
      </c>
      <c r="T7" s="124" t="s">
        <v>51</v>
      </c>
      <c r="U7" s="120"/>
      <c r="V7" s="121" t="s">
        <v>425</v>
      </c>
      <c r="W7" s="114" t="s">
        <v>39</v>
      </c>
      <c r="X7" s="114" t="s">
        <v>52</v>
      </c>
      <c r="Y7" s="116">
        <v>22230</v>
      </c>
      <c r="Z7" s="120" t="s">
        <v>53</v>
      </c>
      <c r="AA7" s="114" t="s">
        <v>53</v>
      </c>
      <c r="AB7" s="120" t="s">
        <v>33</v>
      </c>
      <c r="AC7" s="68" t="s">
        <v>34</v>
      </c>
    </row>
    <row r="8" spans="1:29" s="122" customFormat="1" ht="24" x14ac:dyDescent="0.25">
      <c r="A8" s="109">
        <v>8</v>
      </c>
      <c r="B8" s="109">
        <v>5</v>
      </c>
      <c r="C8" s="118" t="s">
        <v>54</v>
      </c>
      <c r="D8" s="118" t="s">
        <v>55</v>
      </c>
      <c r="E8" s="118" t="s">
        <v>56</v>
      </c>
      <c r="F8" s="109">
        <v>1</v>
      </c>
      <c r="G8" s="109"/>
      <c r="H8" s="109"/>
      <c r="I8" s="109"/>
      <c r="J8" s="109"/>
      <c r="K8" s="118">
        <v>1</v>
      </c>
      <c r="L8" s="109"/>
      <c r="M8" s="109"/>
      <c r="N8" s="109"/>
      <c r="O8" s="109"/>
      <c r="P8" s="119">
        <v>109850</v>
      </c>
      <c r="Q8" s="112"/>
      <c r="R8" s="112">
        <v>8</v>
      </c>
      <c r="S8" s="113" t="s">
        <v>28</v>
      </c>
      <c r="T8" s="109" t="s">
        <v>57</v>
      </c>
      <c r="U8" s="125" t="s">
        <v>58</v>
      </c>
      <c r="V8" s="121" t="s">
        <v>426</v>
      </c>
      <c r="W8" s="114" t="s">
        <v>30</v>
      </c>
      <c r="X8" s="114" t="s">
        <v>31</v>
      </c>
      <c r="Y8" s="116">
        <v>109850</v>
      </c>
      <c r="Z8" s="120" t="s">
        <v>59</v>
      </c>
      <c r="AA8" s="114" t="s">
        <v>59</v>
      </c>
      <c r="AB8" s="120" t="s">
        <v>33</v>
      </c>
      <c r="AC8" s="120" t="s">
        <v>34</v>
      </c>
    </row>
    <row r="9" spans="1:29" s="122" customFormat="1" ht="15" x14ac:dyDescent="0.25">
      <c r="A9" s="109">
        <v>12</v>
      </c>
      <c r="B9" s="109">
        <v>6</v>
      </c>
      <c r="C9" s="118" t="s">
        <v>427</v>
      </c>
      <c r="D9" s="118" t="s">
        <v>428</v>
      </c>
      <c r="E9" s="118" t="s">
        <v>429</v>
      </c>
      <c r="F9" s="109">
        <v>1</v>
      </c>
      <c r="G9" s="109"/>
      <c r="H9" s="109"/>
      <c r="I9" s="109"/>
      <c r="J9" s="109"/>
      <c r="K9" s="118">
        <v>1</v>
      </c>
      <c r="L9" s="109"/>
      <c r="M9" s="109"/>
      <c r="N9" s="109"/>
      <c r="O9" s="109"/>
      <c r="P9" s="119">
        <v>16800</v>
      </c>
      <c r="Q9" s="112"/>
      <c r="R9" s="112">
        <v>8</v>
      </c>
      <c r="S9" s="109" t="s">
        <v>430</v>
      </c>
      <c r="T9" s="109" t="s">
        <v>77</v>
      </c>
      <c r="U9" s="120" t="s">
        <v>431</v>
      </c>
      <c r="V9" s="121" t="s">
        <v>432</v>
      </c>
      <c r="W9" s="114" t="s">
        <v>433</v>
      </c>
      <c r="X9" s="114" t="s">
        <v>434</v>
      </c>
      <c r="Y9" s="116">
        <v>16800</v>
      </c>
      <c r="Z9" s="120" t="s">
        <v>435</v>
      </c>
      <c r="AA9" s="114" t="s">
        <v>436</v>
      </c>
      <c r="AB9" s="68" t="s">
        <v>33</v>
      </c>
      <c r="AC9" s="120" t="s">
        <v>34</v>
      </c>
    </row>
    <row r="10" spans="1:29" s="122" customFormat="1" ht="15" x14ac:dyDescent="0.25">
      <c r="A10" s="109">
        <v>13</v>
      </c>
      <c r="B10" s="109">
        <v>7</v>
      </c>
      <c r="C10" s="118" t="s">
        <v>74</v>
      </c>
      <c r="D10" s="118" t="s">
        <v>75</v>
      </c>
      <c r="E10" s="118" t="s">
        <v>76</v>
      </c>
      <c r="F10" s="109">
        <v>1</v>
      </c>
      <c r="G10" s="109"/>
      <c r="H10" s="109"/>
      <c r="I10" s="109"/>
      <c r="J10" s="109"/>
      <c r="K10" s="118">
        <v>1</v>
      </c>
      <c r="L10" s="109"/>
      <c r="M10" s="109"/>
      <c r="N10" s="109"/>
      <c r="O10" s="109"/>
      <c r="P10" s="126">
        <v>361489</v>
      </c>
      <c r="Q10" s="112"/>
      <c r="R10" s="112">
        <v>10</v>
      </c>
      <c r="S10" s="113" t="s">
        <v>28</v>
      </c>
      <c r="T10" s="109" t="s">
        <v>77</v>
      </c>
      <c r="U10" s="120"/>
      <c r="V10" s="121" t="s">
        <v>437</v>
      </c>
      <c r="W10" s="114" t="s">
        <v>30</v>
      </c>
      <c r="X10" s="114" t="s">
        <v>31</v>
      </c>
      <c r="Y10" s="116">
        <v>361489</v>
      </c>
      <c r="Z10" s="120" t="s">
        <v>78</v>
      </c>
      <c r="AA10" s="114" t="s">
        <v>78</v>
      </c>
      <c r="AB10" s="120" t="s">
        <v>33</v>
      </c>
      <c r="AC10" s="120" t="s">
        <v>34</v>
      </c>
    </row>
    <row r="11" spans="1:29" s="117" customFormat="1" ht="15" x14ac:dyDescent="0.25">
      <c r="A11" s="109">
        <v>16</v>
      </c>
      <c r="B11" s="109">
        <v>8</v>
      </c>
      <c r="C11" s="109" t="s">
        <v>438</v>
      </c>
      <c r="D11" s="69" t="s">
        <v>439</v>
      </c>
      <c r="E11" s="70" t="s">
        <v>440</v>
      </c>
      <c r="F11" s="70">
        <v>1</v>
      </c>
      <c r="G11" s="70"/>
      <c r="H11" s="70"/>
      <c r="I11" s="70"/>
      <c r="J11" s="70"/>
      <c r="K11" s="70">
        <v>1</v>
      </c>
      <c r="L11" s="70"/>
      <c r="M11" s="70"/>
      <c r="N11" s="70"/>
      <c r="O11" s="70"/>
      <c r="P11" s="111">
        <v>4225</v>
      </c>
      <c r="Q11" s="71"/>
      <c r="R11" s="71">
        <v>8</v>
      </c>
      <c r="S11" s="70" t="s">
        <v>430</v>
      </c>
      <c r="T11" s="70" t="s">
        <v>441</v>
      </c>
      <c r="U11" s="127"/>
      <c r="V11" s="7" t="s">
        <v>442</v>
      </c>
      <c r="W11" s="114" t="s">
        <v>216</v>
      </c>
      <c r="X11" s="72" t="s">
        <v>443</v>
      </c>
      <c r="Y11" s="116">
        <v>4225</v>
      </c>
      <c r="Z11" s="72" t="s">
        <v>444</v>
      </c>
      <c r="AA11" s="72" t="s">
        <v>445</v>
      </c>
      <c r="AB11" s="114" t="s">
        <v>33</v>
      </c>
      <c r="AC11" s="114" t="s">
        <v>34</v>
      </c>
    </row>
    <row r="12" spans="1:29" s="122" customFormat="1" ht="15" x14ac:dyDescent="0.25">
      <c r="A12" s="109">
        <v>18</v>
      </c>
      <c r="B12" s="109">
        <v>9</v>
      </c>
      <c r="C12" s="118" t="s">
        <v>79</v>
      </c>
      <c r="D12" s="118" t="s">
        <v>80</v>
      </c>
      <c r="E12" s="118" t="s">
        <v>81</v>
      </c>
      <c r="F12" s="109">
        <v>1</v>
      </c>
      <c r="G12" s="109"/>
      <c r="H12" s="109"/>
      <c r="I12" s="109"/>
      <c r="J12" s="109"/>
      <c r="K12" s="118">
        <v>1</v>
      </c>
      <c r="L12" s="109"/>
      <c r="M12" s="109"/>
      <c r="N12" s="109"/>
      <c r="O12" s="109"/>
      <c r="P12" s="126">
        <v>4505</v>
      </c>
      <c r="Q12" s="112"/>
      <c r="R12" s="112">
        <v>10</v>
      </c>
      <c r="S12" s="109" t="s">
        <v>28</v>
      </c>
      <c r="T12" s="109" t="s">
        <v>82</v>
      </c>
      <c r="U12" s="120"/>
      <c r="V12" s="121" t="s">
        <v>446</v>
      </c>
      <c r="W12" s="114" t="s">
        <v>39</v>
      </c>
      <c r="X12" s="114" t="s">
        <v>83</v>
      </c>
      <c r="Y12" s="116">
        <v>4505</v>
      </c>
      <c r="Z12" s="120" t="s">
        <v>84</v>
      </c>
      <c r="AA12" s="114" t="s">
        <v>84</v>
      </c>
      <c r="AB12" s="120" t="s">
        <v>33</v>
      </c>
      <c r="AC12" s="120" t="s">
        <v>34</v>
      </c>
    </row>
    <row r="13" spans="1:29" s="117" customFormat="1" ht="15" x14ac:dyDescent="0.25">
      <c r="A13" s="109">
        <v>20</v>
      </c>
      <c r="B13" s="109">
        <v>10</v>
      </c>
      <c r="C13" s="109" t="s">
        <v>447</v>
      </c>
      <c r="D13" s="109" t="s">
        <v>448</v>
      </c>
      <c r="E13" s="109" t="s">
        <v>449</v>
      </c>
      <c r="F13" s="109">
        <v>1</v>
      </c>
      <c r="G13" s="109"/>
      <c r="H13" s="109"/>
      <c r="I13" s="109"/>
      <c r="J13" s="109"/>
      <c r="K13" s="109">
        <v>1</v>
      </c>
      <c r="L13" s="109"/>
      <c r="M13" s="109"/>
      <c r="N13" s="109"/>
      <c r="O13" s="109"/>
      <c r="P13" s="111">
        <v>79200</v>
      </c>
      <c r="Q13" s="112"/>
      <c r="R13" s="112">
        <v>9</v>
      </c>
      <c r="S13" s="128" t="s">
        <v>450</v>
      </c>
      <c r="T13" s="109" t="s">
        <v>451</v>
      </c>
      <c r="U13" s="114"/>
      <c r="V13" s="115" t="s">
        <v>452</v>
      </c>
      <c r="W13" s="114" t="s">
        <v>433</v>
      </c>
      <c r="X13" s="114" t="s">
        <v>434</v>
      </c>
      <c r="Y13" s="116">
        <v>79200</v>
      </c>
      <c r="Z13" s="114" t="s">
        <v>453</v>
      </c>
      <c r="AA13" s="114"/>
      <c r="AB13" s="114" t="s">
        <v>454</v>
      </c>
      <c r="AC13" s="114" t="s">
        <v>34</v>
      </c>
    </row>
    <row r="14" spans="1:29" s="75" customFormat="1" ht="15" x14ac:dyDescent="0.25">
      <c r="A14" s="109">
        <v>21</v>
      </c>
      <c r="B14" s="109">
        <v>11</v>
      </c>
      <c r="C14" s="109" t="s">
        <v>455</v>
      </c>
      <c r="D14" s="69" t="s">
        <v>456</v>
      </c>
      <c r="E14" s="69" t="s">
        <v>457</v>
      </c>
      <c r="F14" s="69">
        <v>1</v>
      </c>
      <c r="G14" s="109"/>
      <c r="H14" s="109"/>
      <c r="I14" s="109"/>
      <c r="J14" s="109"/>
      <c r="K14" s="69">
        <v>1</v>
      </c>
      <c r="L14" s="109"/>
      <c r="M14" s="109"/>
      <c r="N14" s="109"/>
      <c r="O14" s="109"/>
      <c r="P14" s="111">
        <v>2240</v>
      </c>
      <c r="Q14" s="112"/>
      <c r="R14" s="112">
        <v>5</v>
      </c>
      <c r="S14" s="109" t="s">
        <v>430</v>
      </c>
      <c r="T14" s="73" t="s">
        <v>458</v>
      </c>
      <c r="U14" s="114"/>
      <c r="V14" s="7" t="s">
        <v>459</v>
      </c>
      <c r="W14" s="114" t="s">
        <v>216</v>
      </c>
      <c r="X14" s="114" t="s">
        <v>460</v>
      </c>
      <c r="Y14" s="129">
        <v>2240</v>
      </c>
      <c r="Z14" s="72"/>
      <c r="AA14" s="72" t="s">
        <v>461</v>
      </c>
      <c r="AB14" s="74" t="s">
        <v>33</v>
      </c>
      <c r="AC14" s="114" t="s">
        <v>34</v>
      </c>
    </row>
    <row r="15" spans="1:29" s="117" customFormat="1" ht="15" x14ac:dyDescent="0.25">
      <c r="A15" s="109">
        <v>23</v>
      </c>
      <c r="B15" s="109">
        <v>12</v>
      </c>
      <c r="C15" s="109" t="s">
        <v>462</v>
      </c>
      <c r="D15" s="69" t="s">
        <v>456</v>
      </c>
      <c r="E15" s="109" t="s">
        <v>463</v>
      </c>
      <c r="F15" s="69">
        <v>1</v>
      </c>
      <c r="G15" s="109"/>
      <c r="H15" s="109"/>
      <c r="I15" s="109"/>
      <c r="J15" s="109"/>
      <c r="K15" s="69">
        <v>1</v>
      </c>
      <c r="L15" s="109"/>
      <c r="M15" s="109"/>
      <c r="N15" s="109"/>
      <c r="O15" s="109"/>
      <c r="P15" s="111">
        <v>2720</v>
      </c>
      <c r="Q15" s="112"/>
      <c r="R15" s="112">
        <v>6</v>
      </c>
      <c r="S15" s="109" t="s">
        <v>430</v>
      </c>
      <c r="T15" s="70" t="s">
        <v>464</v>
      </c>
      <c r="U15" s="72" t="s">
        <v>465</v>
      </c>
      <c r="V15" s="7" t="s">
        <v>466</v>
      </c>
      <c r="W15" s="114" t="s">
        <v>216</v>
      </c>
      <c r="X15" s="114" t="s">
        <v>460</v>
      </c>
      <c r="Y15" s="116">
        <v>2720</v>
      </c>
      <c r="Z15" s="114" t="s">
        <v>467</v>
      </c>
      <c r="AA15" s="114"/>
      <c r="AB15" s="114" t="s">
        <v>33</v>
      </c>
      <c r="AC15" s="114" t="s">
        <v>34</v>
      </c>
    </row>
    <row r="16" spans="1:29" s="75" customFormat="1" ht="30" x14ac:dyDescent="0.25">
      <c r="A16" s="109">
        <v>29</v>
      </c>
      <c r="B16" s="109">
        <v>13</v>
      </c>
      <c r="C16" s="109" t="s">
        <v>468</v>
      </c>
      <c r="D16" s="69" t="s">
        <v>456</v>
      </c>
      <c r="E16" s="76" t="s">
        <v>469</v>
      </c>
      <c r="F16" s="69">
        <v>1</v>
      </c>
      <c r="G16" s="109"/>
      <c r="H16" s="109"/>
      <c r="I16" s="109"/>
      <c r="J16" s="109"/>
      <c r="K16" s="69">
        <v>1</v>
      </c>
      <c r="L16" s="109"/>
      <c r="M16" s="109"/>
      <c r="N16" s="109"/>
      <c r="O16" s="109"/>
      <c r="P16" s="111">
        <v>9450</v>
      </c>
      <c r="Q16" s="112"/>
      <c r="R16" s="112">
        <v>7</v>
      </c>
      <c r="S16" s="109" t="s">
        <v>430</v>
      </c>
      <c r="T16" s="70" t="s">
        <v>108</v>
      </c>
      <c r="U16" s="72"/>
      <c r="V16" s="7" t="s">
        <v>470</v>
      </c>
      <c r="W16" s="114" t="s">
        <v>216</v>
      </c>
      <c r="X16" s="114" t="s">
        <v>460</v>
      </c>
      <c r="Y16" s="116">
        <v>9450</v>
      </c>
      <c r="Z16" s="77" t="s">
        <v>471</v>
      </c>
      <c r="AA16" s="77" t="s">
        <v>472</v>
      </c>
      <c r="AB16" s="114" t="s">
        <v>33</v>
      </c>
      <c r="AC16" s="114" t="s">
        <v>34</v>
      </c>
    </row>
    <row r="17" spans="1:31" s="117" customFormat="1" ht="15" x14ac:dyDescent="0.25">
      <c r="A17" s="109">
        <v>30</v>
      </c>
      <c r="B17" s="109">
        <v>14</v>
      </c>
      <c r="C17" s="109" t="s">
        <v>473</v>
      </c>
      <c r="D17" s="109" t="s">
        <v>474</v>
      </c>
      <c r="E17" s="109" t="s">
        <v>475</v>
      </c>
      <c r="F17" s="109">
        <v>1</v>
      </c>
      <c r="G17" s="109"/>
      <c r="H17" s="109"/>
      <c r="I17" s="109"/>
      <c r="J17" s="109"/>
      <c r="K17" s="109">
        <v>1</v>
      </c>
      <c r="L17" s="109"/>
      <c r="M17" s="109"/>
      <c r="N17" s="109"/>
      <c r="O17" s="109"/>
      <c r="P17" s="130">
        <v>16020</v>
      </c>
      <c r="Q17" s="112"/>
      <c r="R17" s="112">
        <v>10</v>
      </c>
      <c r="S17" s="109" t="s">
        <v>430</v>
      </c>
      <c r="T17" s="109" t="s">
        <v>108</v>
      </c>
      <c r="U17" s="114"/>
      <c r="V17" s="115" t="s">
        <v>476</v>
      </c>
      <c r="W17" s="114" t="s">
        <v>433</v>
      </c>
      <c r="X17" s="72" t="s">
        <v>336</v>
      </c>
      <c r="Y17" s="116">
        <v>16020</v>
      </c>
      <c r="Z17" s="114" t="s">
        <v>477</v>
      </c>
      <c r="AA17" s="114"/>
      <c r="AB17" s="114" t="s">
        <v>33</v>
      </c>
      <c r="AC17" s="114" t="s">
        <v>34</v>
      </c>
    </row>
    <row r="18" spans="1:31" s="117" customFormat="1" ht="15" x14ac:dyDescent="0.25">
      <c r="A18" s="109">
        <v>32</v>
      </c>
      <c r="B18" s="109">
        <v>15</v>
      </c>
      <c r="C18" s="131" t="s">
        <v>478</v>
      </c>
      <c r="D18" s="131" t="s">
        <v>126</v>
      </c>
      <c r="E18" s="131" t="s">
        <v>479</v>
      </c>
      <c r="F18" s="109">
        <v>1</v>
      </c>
      <c r="G18" s="109"/>
      <c r="H18" s="109"/>
      <c r="I18" s="109"/>
      <c r="J18" s="109"/>
      <c r="K18" s="131">
        <v>1</v>
      </c>
      <c r="L18" s="109"/>
      <c r="M18" s="109"/>
      <c r="N18" s="109"/>
      <c r="O18" s="109"/>
      <c r="P18" s="132">
        <v>9180</v>
      </c>
      <c r="Q18" s="133"/>
      <c r="R18" s="133">
        <v>10</v>
      </c>
      <c r="S18" s="131" t="s">
        <v>480</v>
      </c>
      <c r="T18" s="131" t="s">
        <v>481</v>
      </c>
      <c r="U18" s="134" t="s">
        <v>482</v>
      </c>
      <c r="V18" s="135" t="s">
        <v>483</v>
      </c>
      <c r="W18" s="114" t="s">
        <v>66</v>
      </c>
      <c r="X18" s="114" t="s">
        <v>131</v>
      </c>
      <c r="Y18" s="116">
        <v>9180</v>
      </c>
      <c r="Z18" s="114" t="s">
        <v>484</v>
      </c>
      <c r="AA18" s="114"/>
      <c r="AB18" s="114" t="s">
        <v>89</v>
      </c>
      <c r="AC18" s="114" t="s">
        <v>34</v>
      </c>
    </row>
    <row r="19" spans="1:31" s="117" customFormat="1" ht="15" x14ac:dyDescent="0.25">
      <c r="A19" s="109">
        <v>33</v>
      </c>
      <c r="B19" s="109">
        <v>16</v>
      </c>
      <c r="C19" s="131" t="s">
        <v>485</v>
      </c>
      <c r="D19" s="131" t="s">
        <v>126</v>
      </c>
      <c r="E19" s="131" t="s">
        <v>479</v>
      </c>
      <c r="F19" s="109">
        <v>1</v>
      </c>
      <c r="G19" s="109"/>
      <c r="H19" s="109"/>
      <c r="I19" s="109"/>
      <c r="J19" s="109"/>
      <c r="K19" s="131">
        <v>1</v>
      </c>
      <c r="L19" s="109"/>
      <c r="M19" s="109"/>
      <c r="N19" s="109"/>
      <c r="O19" s="109"/>
      <c r="P19" s="132">
        <v>9180</v>
      </c>
      <c r="Q19" s="133"/>
      <c r="R19" s="133">
        <v>10</v>
      </c>
      <c r="S19" s="131" t="s">
        <v>480</v>
      </c>
      <c r="T19" s="131" t="s">
        <v>481</v>
      </c>
      <c r="U19" s="134" t="s">
        <v>482</v>
      </c>
      <c r="V19" s="135" t="s">
        <v>486</v>
      </c>
      <c r="W19" s="114" t="s">
        <v>66</v>
      </c>
      <c r="X19" s="114" t="s">
        <v>131</v>
      </c>
      <c r="Y19" s="116">
        <v>9180</v>
      </c>
      <c r="Z19" s="114" t="s">
        <v>484</v>
      </c>
      <c r="AA19" s="114"/>
      <c r="AB19" s="114" t="s">
        <v>89</v>
      </c>
      <c r="AC19" s="114" t="s">
        <v>34</v>
      </c>
    </row>
    <row r="20" spans="1:31" s="117" customFormat="1" ht="15" x14ac:dyDescent="0.25">
      <c r="A20" s="109">
        <v>34</v>
      </c>
      <c r="B20" s="109">
        <v>17</v>
      </c>
      <c r="C20" s="131" t="s">
        <v>487</v>
      </c>
      <c r="D20" s="131" t="s">
        <v>488</v>
      </c>
      <c r="E20" s="131" t="s">
        <v>489</v>
      </c>
      <c r="F20" s="109">
        <v>1</v>
      </c>
      <c r="G20" s="111"/>
      <c r="H20" s="112"/>
      <c r="I20" s="112"/>
      <c r="J20" s="109"/>
      <c r="K20" s="131">
        <v>1</v>
      </c>
      <c r="L20" s="114"/>
      <c r="M20" s="109"/>
      <c r="N20" s="109"/>
      <c r="O20" s="109"/>
      <c r="P20" s="131">
        <v>2700</v>
      </c>
      <c r="Q20" s="132"/>
      <c r="R20" s="133">
        <v>10</v>
      </c>
      <c r="S20" s="133" t="s">
        <v>480</v>
      </c>
      <c r="T20" s="131" t="s">
        <v>481</v>
      </c>
      <c r="U20" s="131" t="s">
        <v>482</v>
      </c>
      <c r="V20" s="134" t="s">
        <v>490</v>
      </c>
      <c r="W20" s="114" t="s">
        <v>66</v>
      </c>
      <c r="X20" s="114" t="s">
        <v>131</v>
      </c>
      <c r="Y20" s="116">
        <v>2700</v>
      </c>
      <c r="Z20" s="114" t="s">
        <v>484</v>
      </c>
      <c r="AA20" s="114"/>
      <c r="AB20" s="114" t="s">
        <v>89</v>
      </c>
      <c r="AC20" s="114" t="s">
        <v>34</v>
      </c>
    </row>
    <row r="21" spans="1:31" s="117" customFormat="1" ht="15" x14ac:dyDescent="0.25">
      <c r="A21" s="109">
        <v>35</v>
      </c>
      <c r="B21" s="109">
        <v>18</v>
      </c>
      <c r="C21" s="131" t="s">
        <v>491</v>
      </c>
      <c r="D21" s="131" t="s">
        <v>488</v>
      </c>
      <c r="E21" s="131" t="s">
        <v>489</v>
      </c>
      <c r="F21" s="109">
        <v>1</v>
      </c>
      <c r="G21" s="109"/>
      <c r="H21" s="109"/>
      <c r="I21" s="109"/>
      <c r="J21" s="109"/>
      <c r="K21" s="131">
        <v>1</v>
      </c>
      <c r="L21" s="109"/>
      <c r="M21" s="109"/>
      <c r="N21" s="109"/>
      <c r="O21" s="109"/>
      <c r="P21" s="132">
        <v>2700</v>
      </c>
      <c r="Q21" s="133"/>
      <c r="R21" s="133">
        <v>10</v>
      </c>
      <c r="S21" s="131" t="s">
        <v>480</v>
      </c>
      <c r="T21" s="131" t="s">
        <v>481</v>
      </c>
      <c r="U21" s="134" t="s">
        <v>482</v>
      </c>
      <c r="V21" s="135" t="s">
        <v>492</v>
      </c>
      <c r="W21" s="114" t="s">
        <v>66</v>
      </c>
      <c r="X21" s="114" t="s">
        <v>131</v>
      </c>
      <c r="Y21" s="116">
        <v>2700</v>
      </c>
      <c r="Z21" s="114" t="s">
        <v>484</v>
      </c>
      <c r="AA21" s="114"/>
      <c r="AB21" s="114" t="s">
        <v>89</v>
      </c>
      <c r="AC21" s="114" t="s">
        <v>34</v>
      </c>
    </row>
    <row r="22" spans="1:31" s="117" customFormat="1" ht="15" x14ac:dyDescent="0.25">
      <c r="A22" s="109">
        <v>36</v>
      </c>
      <c r="B22" s="109">
        <v>19</v>
      </c>
      <c r="C22" s="131" t="s">
        <v>493</v>
      </c>
      <c r="D22" s="131" t="s">
        <v>488</v>
      </c>
      <c r="E22" s="131" t="s">
        <v>494</v>
      </c>
      <c r="F22" s="109">
        <v>1</v>
      </c>
      <c r="G22" s="109"/>
      <c r="H22" s="109"/>
      <c r="I22" s="109"/>
      <c r="J22" s="109"/>
      <c r="K22" s="131">
        <v>1</v>
      </c>
      <c r="L22" s="109"/>
      <c r="M22" s="109"/>
      <c r="N22" s="109"/>
      <c r="O22" s="109"/>
      <c r="P22" s="132">
        <v>2970</v>
      </c>
      <c r="Q22" s="133"/>
      <c r="R22" s="133">
        <v>10</v>
      </c>
      <c r="S22" s="131" t="s">
        <v>480</v>
      </c>
      <c r="T22" s="131" t="s">
        <v>481</v>
      </c>
      <c r="U22" s="134" t="s">
        <v>482</v>
      </c>
      <c r="V22" s="135" t="s">
        <v>495</v>
      </c>
      <c r="W22" s="114" t="s">
        <v>66</v>
      </c>
      <c r="X22" s="114" t="s">
        <v>131</v>
      </c>
      <c r="Y22" s="116">
        <v>2970</v>
      </c>
      <c r="Z22" s="114" t="s">
        <v>484</v>
      </c>
      <c r="AA22" s="114"/>
      <c r="AB22" s="114" t="s">
        <v>89</v>
      </c>
      <c r="AC22" s="114" t="s">
        <v>34</v>
      </c>
    </row>
    <row r="23" spans="1:31" s="117" customFormat="1" ht="15" x14ac:dyDescent="0.25">
      <c r="A23" s="109">
        <v>37</v>
      </c>
      <c r="B23" s="109">
        <v>20</v>
      </c>
      <c r="C23" s="131" t="s">
        <v>496</v>
      </c>
      <c r="D23" s="131" t="s">
        <v>488</v>
      </c>
      <c r="E23" s="131" t="s">
        <v>494</v>
      </c>
      <c r="F23" s="109">
        <v>1</v>
      </c>
      <c r="G23" s="109"/>
      <c r="H23" s="109"/>
      <c r="I23" s="109"/>
      <c r="J23" s="109"/>
      <c r="K23" s="131">
        <v>1</v>
      </c>
      <c r="L23" s="109"/>
      <c r="M23" s="109"/>
      <c r="N23" s="109"/>
      <c r="O23" s="109"/>
      <c r="P23" s="132">
        <v>2970</v>
      </c>
      <c r="Q23" s="133"/>
      <c r="R23" s="133">
        <v>10</v>
      </c>
      <c r="S23" s="131" t="s">
        <v>480</v>
      </c>
      <c r="T23" s="131" t="s">
        <v>481</v>
      </c>
      <c r="U23" s="134" t="s">
        <v>482</v>
      </c>
      <c r="V23" s="135" t="s">
        <v>497</v>
      </c>
      <c r="W23" s="114" t="s">
        <v>66</v>
      </c>
      <c r="X23" s="114" t="s">
        <v>131</v>
      </c>
      <c r="Y23" s="116">
        <v>2970</v>
      </c>
      <c r="Z23" s="114" t="s">
        <v>484</v>
      </c>
      <c r="AA23" s="114"/>
      <c r="AB23" s="114" t="s">
        <v>89</v>
      </c>
      <c r="AC23" s="114" t="s">
        <v>34</v>
      </c>
    </row>
    <row r="24" spans="1:31" s="117" customFormat="1" ht="15" x14ac:dyDescent="0.25">
      <c r="A24" s="109">
        <v>42</v>
      </c>
      <c r="B24" s="109">
        <v>21</v>
      </c>
      <c r="C24" s="109" t="s">
        <v>498</v>
      </c>
      <c r="D24" s="109" t="s">
        <v>499</v>
      </c>
      <c r="E24" s="109" t="s">
        <v>500</v>
      </c>
      <c r="F24" s="109">
        <v>1</v>
      </c>
      <c r="G24" s="109"/>
      <c r="H24" s="109"/>
      <c r="I24" s="109"/>
      <c r="J24" s="109"/>
      <c r="K24" s="109">
        <v>1</v>
      </c>
      <c r="L24" s="109"/>
      <c r="M24" s="109"/>
      <c r="N24" s="109"/>
      <c r="O24" s="109"/>
      <c r="P24" s="111">
        <v>2356</v>
      </c>
      <c r="Q24" s="112"/>
      <c r="R24" s="112">
        <v>2</v>
      </c>
      <c r="S24" s="109" t="s">
        <v>501</v>
      </c>
      <c r="T24" s="109" t="s">
        <v>502</v>
      </c>
      <c r="U24" s="114" t="s">
        <v>503</v>
      </c>
      <c r="V24" s="115" t="s">
        <v>504</v>
      </c>
      <c r="W24" s="114" t="s">
        <v>433</v>
      </c>
      <c r="X24" s="114" t="s">
        <v>505</v>
      </c>
      <c r="Y24" s="116">
        <v>2356</v>
      </c>
      <c r="Z24" s="114" t="s">
        <v>506</v>
      </c>
      <c r="AA24" s="114"/>
      <c r="AB24" s="114" t="s">
        <v>507</v>
      </c>
      <c r="AC24" s="114" t="s">
        <v>34</v>
      </c>
    </row>
    <row r="25" spans="1:31" s="117" customFormat="1" ht="15" x14ac:dyDescent="0.25">
      <c r="A25" s="109">
        <v>43</v>
      </c>
      <c r="B25" s="109">
        <v>22</v>
      </c>
      <c r="C25" s="109" t="s">
        <v>508</v>
      </c>
      <c r="D25" s="109" t="s">
        <v>499</v>
      </c>
      <c r="E25" s="109" t="s">
        <v>500</v>
      </c>
      <c r="F25" s="109">
        <v>1</v>
      </c>
      <c r="G25" s="109"/>
      <c r="H25" s="109"/>
      <c r="I25" s="109"/>
      <c r="J25" s="109"/>
      <c r="K25" s="109">
        <v>1</v>
      </c>
      <c r="L25" s="109"/>
      <c r="M25" s="109"/>
      <c r="N25" s="109"/>
      <c r="O25" s="109"/>
      <c r="P25" s="111">
        <v>2356</v>
      </c>
      <c r="Q25" s="112"/>
      <c r="R25" s="112">
        <v>2</v>
      </c>
      <c r="S25" s="109" t="s">
        <v>501</v>
      </c>
      <c r="T25" s="109" t="s">
        <v>502</v>
      </c>
      <c r="U25" s="114" t="s">
        <v>503</v>
      </c>
      <c r="V25" s="115" t="s">
        <v>509</v>
      </c>
      <c r="W25" s="114" t="s">
        <v>433</v>
      </c>
      <c r="X25" s="114" t="s">
        <v>505</v>
      </c>
      <c r="Y25" s="116">
        <v>2356</v>
      </c>
      <c r="Z25" s="114" t="s">
        <v>506</v>
      </c>
      <c r="AA25" s="114"/>
      <c r="AB25" s="114" t="s">
        <v>507</v>
      </c>
      <c r="AC25" s="114" t="s">
        <v>34</v>
      </c>
    </row>
    <row r="26" spans="1:31" s="117" customFormat="1" ht="36" x14ac:dyDescent="0.25">
      <c r="A26" s="109">
        <v>46</v>
      </c>
      <c r="B26" s="109">
        <v>23</v>
      </c>
      <c r="C26" s="109" t="s">
        <v>510</v>
      </c>
      <c r="D26" s="69" t="s">
        <v>456</v>
      </c>
      <c r="E26" s="70" t="s">
        <v>511</v>
      </c>
      <c r="F26" s="69">
        <v>1</v>
      </c>
      <c r="G26" s="109"/>
      <c r="H26" s="109"/>
      <c r="I26" s="109"/>
      <c r="J26" s="109"/>
      <c r="K26" s="69">
        <v>1</v>
      </c>
      <c r="L26" s="109"/>
      <c r="M26" s="109"/>
      <c r="N26" s="109"/>
      <c r="O26" s="109"/>
      <c r="P26" s="111">
        <v>5100</v>
      </c>
      <c r="Q26" s="112"/>
      <c r="R26" s="112">
        <v>6</v>
      </c>
      <c r="S26" s="109" t="s">
        <v>430</v>
      </c>
      <c r="T26" s="70" t="s">
        <v>512</v>
      </c>
      <c r="U26" s="78" t="s">
        <v>513</v>
      </c>
      <c r="V26" s="7" t="s">
        <v>514</v>
      </c>
      <c r="W26" s="114" t="s">
        <v>216</v>
      </c>
      <c r="X26" s="114" t="s">
        <v>460</v>
      </c>
      <c r="Y26" s="116">
        <v>5100</v>
      </c>
      <c r="Z26" s="77" t="s">
        <v>515</v>
      </c>
      <c r="AA26" s="77"/>
      <c r="AB26" s="78" t="s">
        <v>33</v>
      </c>
      <c r="AC26" s="114" t="s">
        <v>34</v>
      </c>
    </row>
    <row r="27" spans="1:31" s="117" customFormat="1" ht="15" x14ac:dyDescent="0.25">
      <c r="A27" s="109">
        <v>48</v>
      </c>
      <c r="B27" s="109">
        <v>24</v>
      </c>
      <c r="C27" s="109" t="s">
        <v>516</v>
      </c>
      <c r="D27" s="69" t="s">
        <v>517</v>
      </c>
      <c r="E27" s="109" t="s">
        <v>518</v>
      </c>
      <c r="F27" s="70">
        <v>1</v>
      </c>
      <c r="G27" s="109"/>
      <c r="H27" s="109"/>
      <c r="I27" s="109"/>
      <c r="J27" s="109"/>
      <c r="K27" s="70">
        <v>1</v>
      </c>
      <c r="L27" s="109"/>
      <c r="M27" s="109"/>
      <c r="N27" s="109"/>
      <c r="O27" s="109"/>
      <c r="P27" s="111">
        <v>2900</v>
      </c>
      <c r="Q27" s="112"/>
      <c r="R27" s="112">
        <v>8</v>
      </c>
      <c r="S27" s="109" t="s">
        <v>430</v>
      </c>
      <c r="T27" s="70" t="s">
        <v>519</v>
      </c>
      <c r="U27" s="127" t="s">
        <v>520</v>
      </c>
      <c r="V27" s="7" t="s">
        <v>521</v>
      </c>
      <c r="W27" s="114" t="s">
        <v>216</v>
      </c>
      <c r="X27" s="77" t="s">
        <v>443</v>
      </c>
      <c r="Y27" s="116">
        <v>2900</v>
      </c>
      <c r="Z27" s="72" t="s">
        <v>522</v>
      </c>
      <c r="AA27" s="72"/>
      <c r="AB27" s="114" t="s">
        <v>89</v>
      </c>
      <c r="AC27" s="114" t="s">
        <v>34</v>
      </c>
    </row>
    <row r="28" spans="1:31" s="117" customFormat="1" ht="15" x14ac:dyDescent="0.25">
      <c r="A28" s="109">
        <v>49</v>
      </c>
      <c r="B28" s="109">
        <v>25</v>
      </c>
      <c r="C28" s="109" t="s">
        <v>523</v>
      </c>
      <c r="D28" s="69" t="s">
        <v>517</v>
      </c>
      <c r="E28" s="109" t="s">
        <v>518</v>
      </c>
      <c r="F28" s="70">
        <v>1</v>
      </c>
      <c r="G28" s="109"/>
      <c r="H28" s="109"/>
      <c r="I28" s="109"/>
      <c r="J28" s="109"/>
      <c r="K28" s="70">
        <v>1</v>
      </c>
      <c r="L28" s="109"/>
      <c r="M28" s="109"/>
      <c r="N28" s="109"/>
      <c r="O28" s="109"/>
      <c r="P28" s="111">
        <v>2900</v>
      </c>
      <c r="Q28" s="112"/>
      <c r="R28" s="112">
        <v>8</v>
      </c>
      <c r="S28" s="109" t="s">
        <v>430</v>
      </c>
      <c r="T28" s="70" t="s">
        <v>519</v>
      </c>
      <c r="U28" s="127" t="s">
        <v>520</v>
      </c>
      <c r="V28" s="7" t="s">
        <v>524</v>
      </c>
      <c r="W28" s="114" t="s">
        <v>216</v>
      </c>
      <c r="X28" s="77" t="s">
        <v>443</v>
      </c>
      <c r="Y28" s="116">
        <v>2900</v>
      </c>
      <c r="Z28" s="72" t="s">
        <v>522</v>
      </c>
      <c r="AA28" s="72"/>
      <c r="AB28" s="114" t="s">
        <v>89</v>
      </c>
      <c r="AC28" s="114" t="s">
        <v>34</v>
      </c>
    </row>
    <row r="29" spans="1:31" s="117" customFormat="1" ht="15" x14ac:dyDescent="0.25">
      <c r="A29" s="109">
        <v>52</v>
      </c>
      <c r="B29" s="109">
        <v>26</v>
      </c>
      <c r="C29" s="109" t="s">
        <v>527</v>
      </c>
      <c r="D29" s="69" t="s">
        <v>456</v>
      </c>
      <c r="E29" s="69" t="s">
        <v>528</v>
      </c>
      <c r="F29" s="69">
        <v>1</v>
      </c>
      <c r="G29" s="109"/>
      <c r="H29" s="109"/>
      <c r="I29" s="109"/>
      <c r="J29" s="109"/>
      <c r="K29" s="69">
        <v>1</v>
      </c>
      <c r="L29" s="109"/>
      <c r="M29" s="109"/>
      <c r="N29" s="109"/>
      <c r="O29" s="109"/>
      <c r="P29" s="111">
        <v>6800</v>
      </c>
      <c r="Q29" s="112"/>
      <c r="R29" s="112">
        <v>8</v>
      </c>
      <c r="S29" s="109" t="s">
        <v>430</v>
      </c>
      <c r="T29" s="70" t="s">
        <v>525</v>
      </c>
      <c r="U29" s="127" t="s">
        <v>520</v>
      </c>
      <c r="V29" s="7" t="s">
        <v>529</v>
      </c>
      <c r="W29" s="114" t="s">
        <v>216</v>
      </c>
      <c r="X29" s="114" t="s">
        <v>460</v>
      </c>
      <c r="Y29" s="116">
        <v>6800</v>
      </c>
      <c r="Z29" s="77" t="s">
        <v>526</v>
      </c>
      <c r="AA29" s="77"/>
      <c r="AB29" s="114" t="s">
        <v>89</v>
      </c>
      <c r="AC29" s="114" t="s">
        <v>34</v>
      </c>
    </row>
    <row r="30" spans="1:31" s="117" customFormat="1" ht="15" x14ac:dyDescent="0.25">
      <c r="A30" s="109">
        <v>53</v>
      </c>
      <c r="B30" s="109">
        <v>27</v>
      </c>
      <c r="C30" s="109" t="s">
        <v>530</v>
      </c>
      <c r="D30" s="69" t="s">
        <v>456</v>
      </c>
      <c r="E30" s="69" t="s">
        <v>528</v>
      </c>
      <c r="F30" s="69">
        <v>1</v>
      </c>
      <c r="G30" s="109"/>
      <c r="H30" s="109"/>
      <c r="I30" s="109"/>
      <c r="J30" s="109"/>
      <c r="K30" s="69">
        <v>1</v>
      </c>
      <c r="L30" s="109"/>
      <c r="M30" s="109"/>
      <c r="N30" s="109"/>
      <c r="O30" s="109"/>
      <c r="P30" s="111">
        <v>6800</v>
      </c>
      <c r="Q30" s="112"/>
      <c r="R30" s="112">
        <v>8</v>
      </c>
      <c r="S30" s="109" t="s">
        <v>430</v>
      </c>
      <c r="T30" s="70" t="s">
        <v>525</v>
      </c>
      <c r="U30" s="127" t="s">
        <v>520</v>
      </c>
      <c r="V30" s="7" t="s">
        <v>531</v>
      </c>
      <c r="W30" s="114" t="s">
        <v>216</v>
      </c>
      <c r="X30" s="114" t="s">
        <v>460</v>
      </c>
      <c r="Y30" s="116">
        <v>6800</v>
      </c>
      <c r="Z30" s="77" t="s">
        <v>526</v>
      </c>
      <c r="AA30" s="77"/>
      <c r="AB30" s="114" t="s">
        <v>89</v>
      </c>
      <c r="AC30" s="114" t="s">
        <v>34</v>
      </c>
    </row>
    <row r="31" spans="1:31" s="117" customFormat="1" ht="48" x14ac:dyDescent="0.25">
      <c r="A31" s="109">
        <v>54</v>
      </c>
      <c r="B31" s="109">
        <v>28</v>
      </c>
      <c r="C31" s="109" t="s">
        <v>532</v>
      </c>
      <c r="D31" s="69" t="s">
        <v>456</v>
      </c>
      <c r="E31" s="76" t="s">
        <v>533</v>
      </c>
      <c r="F31" s="69">
        <v>1</v>
      </c>
      <c r="G31" s="69"/>
      <c r="H31" s="69"/>
      <c r="I31" s="69"/>
      <c r="J31" s="69"/>
      <c r="K31" s="69">
        <v>1</v>
      </c>
      <c r="L31" s="69"/>
      <c r="M31" s="69"/>
      <c r="N31" s="69"/>
      <c r="O31" s="69"/>
      <c r="P31" s="111">
        <v>11108</v>
      </c>
      <c r="Q31" s="71"/>
      <c r="R31" s="71">
        <v>8</v>
      </c>
      <c r="S31" s="80" t="s">
        <v>430</v>
      </c>
      <c r="T31" s="70" t="s">
        <v>525</v>
      </c>
      <c r="U31" s="81" t="s">
        <v>534</v>
      </c>
      <c r="V31" s="7" t="s">
        <v>535</v>
      </c>
      <c r="W31" s="114" t="s">
        <v>216</v>
      </c>
      <c r="X31" s="114" t="s">
        <v>460</v>
      </c>
      <c r="Y31" s="116">
        <v>11108</v>
      </c>
      <c r="Z31" s="77" t="s">
        <v>526</v>
      </c>
      <c r="AA31" s="77"/>
      <c r="AB31" s="82" t="s">
        <v>33</v>
      </c>
      <c r="AC31" s="114" t="s">
        <v>34</v>
      </c>
    </row>
    <row r="32" spans="1:31" s="75" customFormat="1" ht="15" x14ac:dyDescent="0.25">
      <c r="A32" s="109">
        <v>55</v>
      </c>
      <c r="B32" s="109">
        <v>29</v>
      </c>
      <c r="C32" s="109" t="s">
        <v>536</v>
      </c>
      <c r="D32" s="69" t="s">
        <v>456</v>
      </c>
      <c r="E32" s="69" t="s">
        <v>537</v>
      </c>
      <c r="F32" s="69">
        <v>1</v>
      </c>
      <c r="G32" s="69"/>
      <c r="H32" s="69"/>
      <c r="I32" s="69"/>
      <c r="J32" s="69"/>
      <c r="K32" s="69">
        <v>1</v>
      </c>
      <c r="L32" s="69"/>
      <c r="M32" s="69"/>
      <c r="N32" s="69"/>
      <c r="O32" s="69"/>
      <c r="P32" s="111">
        <v>8999</v>
      </c>
      <c r="Q32" s="71"/>
      <c r="R32" s="71">
        <v>8</v>
      </c>
      <c r="S32" s="80" t="s">
        <v>430</v>
      </c>
      <c r="T32" s="73" t="s">
        <v>538</v>
      </c>
      <c r="U32" s="81"/>
      <c r="V32" s="7" t="s">
        <v>539</v>
      </c>
      <c r="W32" s="114" t="s">
        <v>216</v>
      </c>
      <c r="X32" s="114" t="s">
        <v>460</v>
      </c>
      <c r="Y32" s="129">
        <v>8999</v>
      </c>
      <c r="Z32" s="77" t="s">
        <v>515</v>
      </c>
      <c r="AA32" s="77"/>
      <c r="AB32" s="82" t="s">
        <v>33</v>
      </c>
      <c r="AC32" s="114" t="s">
        <v>34</v>
      </c>
      <c r="AE32" s="117"/>
    </row>
    <row r="33" spans="1:33" s="75" customFormat="1" ht="36.75" customHeight="1" x14ac:dyDescent="0.25">
      <c r="A33" s="109">
        <v>56</v>
      </c>
      <c r="B33" s="109">
        <v>30</v>
      </c>
      <c r="C33" s="109" t="s">
        <v>540</v>
      </c>
      <c r="D33" s="69" t="s">
        <v>456</v>
      </c>
      <c r="E33" s="69" t="s">
        <v>541</v>
      </c>
      <c r="F33" s="69">
        <v>1</v>
      </c>
      <c r="G33" s="69"/>
      <c r="H33" s="69"/>
      <c r="I33" s="69"/>
      <c r="J33" s="69"/>
      <c r="K33" s="69">
        <v>1</v>
      </c>
      <c r="L33" s="69"/>
      <c r="M33" s="69"/>
      <c r="N33" s="69"/>
      <c r="O33" s="69"/>
      <c r="P33" s="111">
        <v>8999</v>
      </c>
      <c r="Q33" s="71"/>
      <c r="R33" s="71">
        <v>8</v>
      </c>
      <c r="S33" s="70" t="s">
        <v>430</v>
      </c>
      <c r="T33" s="73" t="s">
        <v>538</v>
      </c>
      <c r="U33" s="72" t="s">
        <v>542</v>
      </c>
      <c r="V33" s="7" t="s">
        <v>543</v>
      </c>
      <c r="W33" s="114" t="s">
        <v>216</v>
      </c>
      <c r="X33" s="114" t="s">
        <v>460</v>
      </c>
      <c r="Y33" s="129">
        <v>8999</v>
      </c>
      <c r="Z33" s="77" t="s">
        <v>515</v>
      </c>
      <c r="AA33" s="77"/>
      <c r="AB33" s="74" t="s">
        <v>33</v>
      </c>
      <c r="AC33" s="114" t="s">
        <v>34</v>
      </c>
      <c r="AG33" s="117"/>
    </row>
    <row r="34" spans="1:33" s="122" customFormat="1" ht="36.75" customHeight="1" x14ac:dyDescent="0.25">
      <c r="A34" s="109">
        <v>57</v>
      </c>
      <c r="B34" s="109">
        <v>31</v>
      </c>
      <c r="C34" s="118" t="s">
        <v>544</v>
      </c>
      <c r="D34" s="118" t="s">
        <v>545</v>
      </c>
      <c r="E34" s="83" t="s">
        <v>546</v>
      </c>
      <c r="F34" s="70">
        <v>1</v>
      </c>
      <c r="G34" s="70"/>
      <c r="H34" s="70"/>
      <c r="I34" s="70"/>
      <c r="J34" s="70"/>
      <c r="K34" s="83">
        <v>1</v>
      </c>
      <c r="L34" s="70"/>
      <c r="M34" s="70"/>
      <c r="N34" s="70"/>
      <c r="O34" s="70"/>
      <c r="P34" s="119">
        <v>16320</v>
      </c>
      <c r="Q34" s="71"/>
      <c r="R34" s="71">
        <v>8</v>
      </c>
      <c r="S34" s="70" t="s">
        <v>430</v>
      </c>
      <c r="T34" s="70" t="s">
        <v>547</v>
      </c>
      <c r="U34" s="68"/>
      <c r="V34" s="84" t="s">
        <v>548</v>
      </c>
      <c r="W34" s="114" t="s">
        <v>216</v>
      </c>
      <c r="X34" s="114" t="s">
        <v>549</v>
      </c>
      <c r="Y34" s="116">
        <v>16320</v>
      </c>
      <c r="Z34" s="68" t="s">
        <v>550</v>
      </c>
      <c r="AA34" s="72"/>
      <c r="AB34" s="68" t="s">
        <v>33</v>
      </c>
      <c r="AC34" s="120" t="s">
        <v>34</v>
      </c>
    </row>
    <row r="35" spans="1:33" s="117" customFormat="1" ht="36.75" customHeight="1" x14ac:dyDescent="0.25">
      <c r="A35" s="109">
        <v>58</v>
      </c>
      <c r="B35" s="109">
        <v>32</v>
      </c>
      <c r="C35" s="109" t="s">
        <v>551</v>
      </c>
      <c r="D35" s="70" t="s">
        <v>552</v>
      </c>
      <c r="E35" s="70" t="s">
        <v>553</v>
      </c>
      <c r="F35" s="70">
        <v>1</v>
      </c>
      <c r="G35" s="70"/>
      <c r="H35" s="70"/>
      <c r="I35" s="70"/>
      <c r="J35" s="70"/>
      <c r="K35" s="70">
        <v>1</v>
      </c>
      <c r="L35" s="70"/>
      <c r="M35" s="70"/>
      <c r="N35" s="70"/>
      <c r="O35" s="70"/>
      <c r="P35" s="111">
        <v>3800</v>
      </c>
      <c r="Q35" s="71"/>
      <c r="R35" s="71">
        <v>8</v>
      </c>
      <c r="S35" s="80" t="s">
        <v>430</v>
      </c>
      <c r="T35" s="70" t="s">
        <v>547</v>
      </c>
      <c r="U35" s="81" t="s">
        <v>554</v>
      </c>
      <c r="V35" s="7" t="s">
        <v>555</v>
      </c>
      <c r="W35" s="114" t="s">
        <v>216</v>
      </c>
      <c r="X35" s="114" t="s">
        <v>549</v>
      </c>
      <c r="Y35" s="116">
        <v>3800</v>
      </c>
      <c r="Z35" s="72" t="s">
        <v>556</v>
      </c>
      <c r="AA35" s="72"/>
      <c r="AB35" s="72" t="s">
        <v>33</v>
      </c>
      <c r="AC35" s="72" t="s">
        <v>34</v>
      </c>
    </row>
    <row r="36" spans="1:33" s="117" customFormat="1" ht="36.75" customHeight="1" x14ac:dyDescent="0.25">
      <c r="A36" s="109">
        <v>59</v>
      </c>
      <c r="B36" s="109">
        <v>33</v>
      </c>
      <c r="C36" s="109" t="s">
        <v>557</v>
      </c>
      <c r="D36" s="69" t="s">
        <v>517</v>
      </c>
      <c r="E36" s="70" t="s">
        <v>558</v>
      </c>
      <c r="F36" s="70">
        <v>1</v>
      </c>
      <c r="G36" s="109"/>
      <c r="H36" s="109"/>
      <c r="I36" s="109"/>
      <c r="J36" s="109"/>
      <c r="K36" s="70">
        <v>1</v>
      </c>
      <c r="L36" s="109"/>
      <c r="M36" s="109"/>
      <c r="N36" s="109"/>
      <c r="O36" s="109"/>
      <c r="P36" s="111">
        <v>2900</v>
      </c>
      <c r="Q36" s="112"/>
      <c r="R36" s="112">
        <v>8</v>
      </c>
      <c r="S36" s="85" t="s">
        <v>430</v>
      </c>
      <c r="T36" s="70" t="s">
        <v>538</v>
      </c>
      <c r="U36" s="72"/>
      <c r="V36" s="7" t="s">
        <v>559</v>
      </c>
      <c r="W36" s="114" t="s">
        <v>216</v>
      </c>
      <c r="X36" s="77" t="s">
        <v>443</v>
      </c>
      <c r="Y36" s="116">
        <v>2900</v>
      </c>
      <c r="Z36" s="72" t="s">
        <v>522</v>
      </c>
      <c r="AA36" s="72"/>
      <c r="AB36" s="72" t="s">
        <v>33</v>
      </c>
      <c r="AC36" s="114" t="s">
        <v>34</v>
      </c>
    </row>
    <row r="37" spans="1:33" s="117" customFormat="1" ht="36.75" customHeight="1" x14ac:dyDescent="0.25">
      <c r="A37" s="109">
        <v>64</v>
      </c>
      <c r="B37" s="109">
        <v>34</v>
      </c>
      <c r="C37" s="131" t="s">
        <v>564</v>
      </c>
      <c r="D37" s="131" t="s">
        <v>565</v>
      </c>
      <c r="E37" s="131" t="s">
        <v>566</v>
      </c>
      <c r="F37" s="109">
        <v>1</v>
      </c>
      <c r="G37" s="109"/>
      <c r="H37" s="109"/>
      <c r="I37" s="109"/>
      <c r="J37" s="109"/>
      <c r="K37" s="131">
        <v>1</v>
      </c>
      <c r="L37" s="109"/>
      <c r="M37" s="109"/>
      <c r="N37" s="109"/>
      <c r="O37" s="109"/>
      <c r="P37" s="132">
        <v>33690</v>
      </c>
      <c r="Q37" s="133"/>
      <c r="R37" s="133">
        <v>10</v>
      </c>
      <c r="S37" s="131" t="s">
        <v>430</v>
      </c>
      <c r="T37" s="131" t="s">
        <v>563</v>
      </c>
      <c r="U37" s="134"/>
      <c r="V37" s="135" t="s">
        <v>567</v>
      </c>
      <c r="W37" s="114" t="s">
        <v>433</v>
      </c>
      <c r="X37" s="114" t="s">
        <v>434</v>
      </c>
      <c r="Y37" s="116">
        <v>33690</v>
      </c>
      <c r="Z37" s="114" t="s">
        <v>568</v>
      </c>
      <c r="AA37" s="114"/>
      <c r="AB37" s="114" t="s">
        <v>33</v>
      </c>
      <c r="AC37" s="72" t="s">
        <v>34</v>
      </c>
    </row>
    <row r="38" spans="1:33" s="117" customFormat="1" ht="36.75" customHeight="1" x14ac:dyDescent="0.25">
      <c r="A38" s="109">
        <v>66</v>
      </c>
      <c r="B38" s="109">
        <v>35</v>
      </c>
      <c r="C38" s="131" t="s">
        <v>569</v>
      </c>
      <c r="D38" s="131" t="s">
        <v>803</v>
      </c>
      <c r="E38" s="131" t="s">
        <v>570</v>
      </c>
      <c r="F38" s="109">
        <v>1</v>
      </c>
      <c r="G38" s="109"/>
      <c r="H38" s="109"/>
      <c r="I38" s="109"/>
      <c r="J38" s="109"/>
      <c r="K38" s="131">
        <v>1</v>
      </c>
      <c r="L38" s="109"/>
      <c r="M38" s="109"/>
      <c r="N38" s="109"/>
      <c r="O38" s="109"/>
      <c r="P38" s="132">
        <v>22500</v>
      </c>
      <c r="Q38" s="133"/>
      <c r="R38" s="133">
        <v>10</v>
      </c>
      <c r="S38" s="86" t="s">
        <v>430</v>
      </c>
      <c r="T38" s="131" t="s">
        <v>571</v>
      </c>
      <c r="U38" s="134"/>
      <c r="V38" s="135" t="s">
        <v>572</v>
      </c>
      <c r="W38" s="114" t="s">
        <v>433</v>
      </c>
      <c r="X38" s="114" t="s">
        <v>434</v>
      </c>
      <c r="Y38" s="116">
        <v>22500</v>
      </c>
      <c r="Z38" s="114" t="s">
        <v>573</v>
      </c>
      <c r="AA38" s="114"/>
      <c r="AB38" s="114" t="s">
        <v>33</v>
      </c>
      <c r="AC38" s="72" t="s">
        <v>34</v>
      </c>
    </row>
    <row r="39" spans="1:33" s="117" customFormat="1" ht="36.75" customHeight="1" x14ac:dyDescent="0.25">
      <c r="A39" s="109">
        <v>68</v>
      </c>
      <c r="B39" s="109">
        <v>36</v>
      </c>
      <c r="C39" s="131" t="s">
        <v>574</v>
      </c>
      <c r="D39" s="131" t="s">
        <v>575</v>
      </c>
      <c r="E39" s="131" t="s">
        <v>576</v>
      </c>
      <c r="F39" s="109">
        <v>1</v>
      </c>
      <c r="G39" s="109"/>
      <c r="H39" s="109"/>
      <c r="I39" s="109"/>
      <c r="J39" s="109"/>
      <c r="K39" s="131">
        <v>1</v>
      </c>
      <c r="L39" s="109"/>
      <c r="M39" s="109"/>
      <c r="N39" s="109"/>
      <c r="O39" s="109"/>
      <c r="P39" s="132">
        <v>6000</v>
      </c>
      <c r="Q39" s="133"/>
      <c r="R39" s="133">
        <v>10</v>
      </c>
      <c r="S39" s="86" t="s">
        <v>430</v>
      </c>
      <c r="T39" s="131" t="s">
        <v>571</v>
      </c>
      <c r="U39" s="134"/>
      <c r="V39" s="135" t="s">
        <v>577</v>
      </c>
      <c r="W39" s="114" t="s">
        <v>433</v>
      </c>
      <c r="X39" s="114" t="s">
        <v>434</v>
      </c>
      <c r="Y39" s="116">
        <v>6000</v>
      </c>
      <c r="Z39" s="114"/>
      <c r="AA39" s="114"/>
      <c r="AB39" s="114" t="s">
        <v>33</v>
      </c>
      <c r="AC39" s="72" t="s">
        <v>34</v>
      </c>
    </row>
    <row r="40" spans="1:33" s="117" customFormat="1" ht="36.75" customHeight="1" x14ac:dyDescent="0.25">
      <c r="A40" s="109">
        <v>69</v>
      </c>
      <c r="B40" s="109">
        <v>37</v>
      </c>
      <c r="C40" s="109" t="s">
        <v>578</v>
      </c>
      <c r="D40" s="69" t="s">
        <v>517</v>
      </c>
      <c r="E40" s="70" t="s">
        <v>579</v>
      </c>
      <c r="F40" s="70">
        <v>1</v>
      </c>
      <c r="G40" s="109"/>
      <c r="H40" s="109"/>
      <c r="I40" s="109"/>
      <c r="J40" s="109"/>
      <c r="K40" s="70">
        <v>1</v>
      </c>
      <c r="L40" s="109"/>
      <c r="M40" s="109"/>
      <c r="N40" s="109"/>
      <c r="O40" s="109"/>
      <c r="P40" s="111">
        <v>2450</v>
      </c>
      <c r="Q40" s="112"/>
      <c r="R40" s="112">
        <v>8</v>
      </c>
      <c r="S40" s="70" t="s">
        <v>430</v>
      </c>
      <c r="T40" s="70" t="s">
        <v>580</v>
      </c>
      <c r="U40" s="72" t="s">
        <v>581</v>
      </c>
      <c r="V40" s="7" t="s">
        <v>582</v>
      </c>
      <c r="W40" s="114" t="s">
        <v>216</v>
      </c>
      <c r="X40" s="77" t="s">
        <v>443</v>
      </c>
      <c r="Y40" s="116">
        <v>2450</v>
      </c>
      <c r="Z40" s="77" t="s">
        <v>526</v>
      </c>
      <c r="AA40" s="77"/>
      <c r="AB40" s="74" t="s">
        <v>33</v>
      </c>
      <c r="AC40" s="114" t="s">
        <v>34</v>
      </c>
    </row>
    <row r="41" spans="1:33" s="122" customFormat="1" ht="36.75" customHeight="1" x14ac:dyDescent="0.25">
      <c r="A41" s="109">
        <v>70</v>
      </c>
      <c r="B41" s="109">
        <v>38</v>
      </c>
      <c r="C41" s="136" t="s">
        <v>114</v>
      </c>
      <c r="D41" s="136" t="s">
        <v>115</v>
      </c>
      <c r="E41" s="136" t="s">
        <v>116</v>
      </c>
      <c r="F41" s="109">
        <v>1</v>
      </c>
      <c r="G41" s="109"/>
      <c r="H41" s="109"/>
      <c r="I41" s="109"/>
      <c r="J41" s="109"/>
      <c r="K41" s="136">
        <v>1</v>
      </c>
      <c r="L41" s="109"/>
      <c r="M41" s="109"/>
      <c r="N41" s="109"/>
      <c r="O41" s="109"/>
      <c r="P41" s="137">
        <v>3740</v>
      </c>
      <c r="Q41" s="133"/>
      <c r="R41" s="133">
        <v>10</v>
      </c>
      <c r="S41" s="138" t="s">
        <v>28</v>
      </c>
      <c r="T41" s="131" t="s">
        <v>117</v>
      </c>
      <c r="U41" s="139" t="s">
        <v>118</v>
      </c>
      <c r="V41" s="140" t="s">
        <v>583</v>
      </c>
      <c r="W41" s="114" t="s">
        <v>119</v>
      </c>
      <c r="X41" s="114" t="s">
        <v>120</v>
      </c>
      <c r="Y41" s="116">
        <v>3740</v>
      </c>
      <c r="Z41" s="120" t="s">
        <v>121</v>
      </c>
      <c r="AA41" s="114"/>
      <c r="AB41" s="87" t="s">
        <v>33</v>
      </c>
      <c r="AC41" s="120" t="s">
        <v>34</v>
      </c>
    </row>
    <row r="42" spans="1:33" s="122" customFormat="1" ht="36.75" customHeight="1" x14ac:dyDescent="0.25">
      <c r="A42" s="109">
        <v>71</v>
      </c>
      <c r="B42" s="109">
        <v>39</v>
      </c>
      <c r="C42" s="136" t="s">
        <v>122</v>
      </c>
      <c r="D42" s="136" t="s">
        <v>80</v>
      </c>
      <c r="E42" s="136" t="s">
        <v>123</v>
      </c>
      <c r="F42" s="109">
        <v>1</v>
      </c>
      <c r="G42" s="109"/>
      <c r="H42" s="109"/>
      <c r="I42" s="109"/>
      <c r="J42" s="109"/>
      <c r="K42" s="136">
        <v>1</v>
      </c>
      <c r="L42" s="109"/>
      <c r="M42" s="109"/>
      <c r="N42" s="109"/>
      <c r="O42" s="109"/>
      <c r="P42" s="137">
        <v>18125</v>
      </c>
      <c r="Q42" s="133"/>
      <c r="R42" s="133">
        <v>10</v>
      </c>
      <c r="S42" s="138" t="s">
        <v>28</v>
      </c>
      <c r="T42" s="131" t="s">
        <v>117</v>
      </c>
      <c r="U42" s="139" t="s">
        <v>118</v>
      </c>
      <c r="V42" s="140" t="s">
        <v>584</v>
      </c>
      <c r="W42" s="114" t="s">
        <v>39</v>
      </c>
      <c r="X42" s="114" t="s">
        <v>83</v>
      </c>
      <c r="Y42" s="116">
        <v>18125</v>
      </c>
      <c r="Z42" s="120" t="s">
        <v>124</v>
      </c>
      <c r="AA42" s="114"/>
      <c r="AB42" s="87" t="s">
        <v>33</v>
      </c>
      <c r="AC42" s="120" t="s">
        <v>34</v>
      </c>
    </row>
    <row r="43" spans="1:33" s="117" customFormat="1" ht="36.75" customHeight="1" x14ac:dyDescent="0.25">
      <c r="A43" s="109">
        <v>109</v>
      </c>
      <c r="B43" s="109">
        <v>40</v>
      </c>
      <c r="C43" s="131" t="s">
        <v>587</v>
      </c>
      <c r="D43" s="86" t="s">
        <v>588</v>
      </c>
      <c r="E43" s="86" t="s">
        <v>589</v>
      </c>
      <c r="F43" s="70">
        <v>1</v>
      </c>
      <c r="G43" s="70"/>
      <c r="H43" s="70"/>
      <c r="I43" s="70"/>
      <c r="J43" s="70"/>
      <c r="K43" s="86">
        <v>1</v>
      </c>
      <c r="L43" s="70"/>
      <c r="M43" s="70"/>
      <c r="N43" s="70"/>
      <c r="O43" s="70"/>
      <c r="P43" s="132">
        <v>69000</v>
      </c>
      <c r="Q43" s="88"/>
      <c r="R43" s="88">
        <v>8</v>
      </c>
      <c r="S43" s="86" t="s">
        <v>430</v>
      </c>
      <c r="T43" s="86" t="s">
        <v>585</v>
      </c>
      <c r="U43" s="89" t="s">
        <v>590</v>
      </c>
      <c r="V43" s="90" t="s">
        <v>591</v>
      </c>
      <c r="W43" s="114" t="s">
        <v>216</v>
      </c>
      <c r="X43" s="72" t="s">
        <v>443</v>
      </c>
      <c r="Y43" s="116">
        <v>69000</v>
      </c>
      <c r="Z43" s="72" t="s">
        <v>592</v>
      </c>
      <c r="AA43" s="72"/>
      <c r="AB43" s="72" t="s">
        <v>33</v>
      </c>
      <c r="AC43" s="114" t="s">
        <v>34</v>
      </c>
    </row>
    <row r="44" spans="1:33" s="117" customFormat="1" ht="36.75" customHeight="1" x14ac:dyDescent="0.25">
      <c r="A44" s="109">
        <v>110</v>
      </c>
      <c r="B44" s="109">
        <v>41</v>
      </c>
      <c r="C44" s="131" t="s">
        <v>593</v>
      </c>
      <c r="D44" s="91" t="s">
        <v>439</v>
      </c>
      <c r="E44" s="86" t="s">
        <v>594</v>
      </c>
      <c r="F44" s="70">
        <v>1</v>
      </c>
      <c r="G44" s="70"/>
      <c r="H44" s="70"/>
      <c r="I44" s="70"/>
      <c r="J44" s="70"/>
      <c r="K44" s="86">
        <v>1</v>
      </c>
      <c r="L44" s="70"/>
      <c r="M44" s="70"/>
      <c r="N44" s="70"/>
      <c r="O44" s="70"/>
      <c r="P44" s="132">
        <v>72000</v>
      </c>
      <c r="Q44" s="88"/>
      <c r="R44" s="88">
        <v>8</v>
      </c>
      <c r="S44" s="86" t="s">
        <v>560</v>
      </c>
      <c r="T44" s="86" t="s">
        <v>585</v>
      </c>
      <c r="U44" s="89" t="s">
        <v>595</v>
      </c>
      <c r="V44" s="90" t="s">
        <v>596</v>
      </c>
      <c r="W44" s="114" t="s">
        <v>216</v>
      </c>
      <c r="X44" s="72" t="s">
        <v>443</v>
      </c>
      <c r="Y44" s="116">
        <v>72000</v>
      </c>
      <c r="Z44" s="72" t="s">
        <v>522</v>
      </c>
      <c r="AA44" s="72"/>
      <c r="AB44" s="72" t="s">
        <v>560</v>
      </c>
      <c r="AC44" s="72" t="s">
        <v>34</v>
      </c>
    </row>
    <row r="45" spans="1:33" s="117" customFormat="1" ht="36.75" customHeight="1" x14ac:dyDescent="0.25">
      <c r="A45" s="109">
        <v>111</v>
      </c>
      <c r="B45" s="109">
        <v>42</v>
      </c>
      <c r="C45" s="109" t="s">
        <v>597</v>
      </c>
      <c r="D45" s="69" t="s">
        <v>517</v>
      </c>
      <c r="E45" s="70" t="s">
        <v>598</v>
      </c>
      <c r="F45" s="70">
        <v>1</v>
      </c>
      <c r="G45" s="109"/>
      <c r="H45" s="109"/>
      <c r="I45" s="109"/>
      <c r="J45" s="109"/>
      <c r="K45" s="70">
        <v>1</v>
      </c>
      <c r="L45" s="109"/>
      <c r="M45" s="109"/>
      <c r="N45" s="109"/>
      <c r="O45" s="109"/>
      <c r="P45" s="111">
        <v>1950</v>
      </c>
      <c r="Q45" s="112"/>
      <c r="R45" s="112">
        <v>5</v>
      </c>
      <c r="S45" s="70" t="s">
        <v>430</v>
      </c>
      <c r="T45" s="70" t="s">
        <v>599</v>
      </c>
      <c r="U45" s="72" t="s">
        <v>586</v>
      </c>
      <c r="V45" s="7" t="s">
        <v>600</v>
      </c>
      <c r="W45" s="114" t="s">
        <v>216</v>
      </c>
      <c r="X45" s="77" t="s">
        <v>443</v>
      </c>
      <c r="Y45" s="116">
        <v>1950</v>
      </c>
      <c r="Z45" s="114" t="s">
        <v>562</v>
      </c>
      <c r="AA45" s="114"/>
      <c r="AB45" s="74" t="s">
        <v>33</v>
      </c>
      <c r="AC45" s="114" t="s">
        <v>34</v>
      </c>
    </row>
    <row r="46" spans="1:33" s="117" customFormat="1" ht="36.75" customHeight="1" x14ac:dyDescent="0.25">
      <c r="A46" s="109">
        <v>113</v>
      </c>
      <c r="B46" s="109">
        <v>43</v>
      </c>
      <c r="C46" s="109" t="s">
        <v>601</v>
      </c>
      <c r="D46" s="69" t="s">
        <v>517</v>
      </c>
      <c r="E46" s="70" t="s">
        <v>518</v>
      </c>
      <c r="F46" s="70">
        <v>1</v>
      </c>
      <c r="G46" s="70"/>
      <c r="H46" s="70"/>
      <c r="I46" s="70"/>
      <c r="J46" s="70"/>
      <c r="K46" s="70">
        <v>1</v>
      </c>
      <c r="L46" s="70"/>
      <c r="M46" s="70"/>
      <c r="N46" s="70"/>
      <c r="O46" s="70"/>
      <c r="P46" s="111">
        <v>2600</v>
      </c>
      <c r="Q46" s="71"/>
      <c r="R46" s="71">
        <v>8</v>
      </c>
      <c r="S46" s="80" t="s">
        <v>602</v>
      </c>
      <c r="T46" s="70" t="s">
        <v>599</v>
      </c>
      <c r="U46" s="72" t="s">
        <v>603</v>
      </c>
      <c r="V46" s="7" t="s">
        <v>604</v>
      </c>
      <c r="W46" s="114" t="s">
        <v>216</v>
      </c>
      <c r="X46" s="77" t="s">
        <v>443</v>
      </c>
      <c r="Y46" s="116">
        <v>2600</v>
      </c>
      <c r="Z46" s="72" t="s">
        <v>522</v>
      </c>
      <c r="AA46" s="72"/>
      <c r="AB46" s="72" t="s">
        <v>133</v>
      </c>
      <c r="AC46" s="72" t="s">
        <v>34</v>
      </c>
    </row>
    <row r="47" spans="1:33" s="117" customFormat="1" ht="36.75" customHeight="1" x14ac:dyDescent="0.25">
      <c r="A47" s="109">
        <v>114</v>
      </c>
      <c r="B47" s="109">
        <v>44</v>
      </c>
      <c r="C47" s="109" t="s">
        <v>605</v>
      </c>
      <c r="D47" s="69" t="s">
        <v>517</v>
      </c>
      <c r="E47" s="70" t="s">
        <v>518</v>
      </c>
      <c r="F47" s="70">
        <v>1</v>
      </c>
      <c r="G47" s="70"/>
      <c r="H47" s="70"/>
      <c r="I47" s="70"/>
      <c r="J47" s="70"/>
      <c r="K47" s="70">
        <v>1</v>
      </c>
      <c r="L47" s="70"/>
      <c r="M47" s="70"/>
      <c r="N47" s="70"/>
      <c r="O47" s="70"/>
      <c r="P47" s="111">
        <v>2600</v>
      </c>
      <c r="Q47" s="71"/>
      <c r="R47" s="71">
        <v>8</v>
      </c>
      <c r="S47" s="92" t="s">
        <v>606</v>
      </c>
      <c r="T47" s="70" t="s">
        <v>599</v>
      </c>
      <c r="U47" s="72" t="s">
        <v>586</v>
      </c>
      <c r="V47" s="7" t="s">
        <v>607</v>
      </c>
      <c r="W47" s="114" t="s">
        <v>216</v>
      </c>
      <c r="X47" s="77" t="s">
        <v>443</v>
      </c>
      <c r="Y47" s="116">
        <v>2600</v>
      </c>
      <c r="Z47" s="72" t="s">
        <v>522</v>
      </c>
      <c r="AA47" s="72"/>
      <c r="AB47" s="72" t="s">
        <v>33</v>
      </c>
      <c r="AC47" s="72" t="s">
        <v>608</v>
      </c>
    </row>
    <row r="48" spans="1:33" s="117" customFormat="1" ht="36.75" customHeight="1" x14ac:dyDescent="0.25">
      <c r="A48" s="109">
        <v>115</v>
      </c>
      <c r="B48" s="109">
        <v>45</v>
      </c>
      <c r="C48" s="109" t="s">
        <v>609</v>
      </c>
      <c r="D48" s="69" t="s">
        <v>517</v>
      </c>
      <c r="E48" s="70" t="s">
        <v>579</v>
      </c>
      <c r="F48" s="70">
        <v>1</v>
      </c>
      <c r="G48" s="70"/>
      <c r="H48" s="70"/>
      <c r="I48" s="70"/>
      <c r="J48" s="70"/>
      <c r="K48" s="70">
        <v>1</v>
      </c>
      <c r="L48" s="70"/>
      <c r="M48" s="70"/>
      <c r="N48" s="70"/>
      <c r="O48" s="70"/>
      <c r="P48" s="111">
        <v>2450</v>
      </c>
      <c r="Q48" s="71"/>
      <c r="R48" s="71">
        <v>8</v>
      </c>
      <c r="S48" s="70" t="s">
        <v>430</v>
      </c>
      <c r="T48" s="70" t="s">
        <v>599</v>
      </c>
      <c r="U48" s="72" t="s">
        <v>610</v>
      </c>
      <c r="V48" s="7" t="s">
        <v>611</v>
      </c>
      <c r="W48" s="114" t="s">
        <v>216</v>
      </c>
      <c r="X48" s="77" t="s">
        <v>443</v>
      </c>
      <c r="Y48" s="116">
        <v>2450</v>
      </c>
      <c r="Z48" s="77" t="s">
        <v>526</v>
      </c>
      <c r="AA48" s="77"/>
      <c r="AB48" s="114" t="s">
        <v>33</v>
      </c>
      <c r="AC48" s="114" t="s">
        <v>34</v>
      </c>
    </row>
    <row r="49" spans="1:33" s="75" customFormat="1" ht="36.75" customHeight="1" x14ac:dyDescent="0.25">
      <c r="A49" s="109">
        <v>116</v>
      </c>
      <c r="B49" s="109">
        <v>46</v>
      </c>
      <c r="C49" s="109" t="s">
        <v>612</v>
      </c>
      <c r="D49" s="69" t="s">
        <v>456</v>
      </c>
      <c r="E49" s="69" t="s">
        <v>613</v>
      </c>
      <c r="F49" s="69">
        <v>1</v>
      </c>
      <c r="G49" s="69"/>
      <c r="H49" s="69"/>
      <c r="I49" s="69"/>
      <c r="J49" s="69"/>
      <c r="K49" s="69">
        <v>1</v>
      </c>
      <c r="L49" s="69"/>
      <c r="M49" s="69"/>
      <c r="N49" s="69"/>
      <c r="O49" s="69"/>
      <c r="P49" s="111">
        <v>6210</v>
      </c>
      <c r="Q49" s="71"/>
      <c r="R49" s="71">
        <v>8</v>
      </c>
      <c r="S49" s="70" t="s">
        <v>430</v>
      </c>
      <c r="T49" s="73" t="s">
        <v>599</v>
      </c>
      <c r="U49" s="78" t="s">
        <v>614</v>
      </c>
      <c r="V49" s="7" t="s">
        <v>615</v>
      </c>
      <c r="W49" s="114" t="s">
        <v>216</v>
      </c>
      <c r="X49" s="114" t="s">
        <v>460</v>
      </c>
      <c r="Y49" s="129">
        <v>6210</v>
      </c>
      <c r="Z49" s="72"/>
      <c r="AA49" s="72"/>
      <c r="AB49" s="74" t="s">
        <v>33</v>
      </c>
      <c r="AC49" s="114" t="s">
        <v>34</v>
      </c>
      <c r="AG49" s="117"/>
    </row>
    <row r="50" spans="1:33" s="75" customFormat="1" ht="36.75" customHeight="1" x14ac:dyDescent="0.25">
      <c r="A50" s="109">
        <v>117</v>
      </c>
      <c r="B50" s="109">
        <v>47</v>
      </c>
      <c r="C50" s="109" t="s">
        <v>616</v>
      </c>
      <c r="D50" s="69" t="s">
        <v>456</v>
      </c>
      <c r="E50" s="69" t="s">
        <v>617</v>
      </c>
      <c r="F50" s="69">
        <v>1</v>
      </c>
      <c r="G50" s="69"/>
      <c r="H50" s="69"/>
      <c r="I50" s="69"/>
      <c r="J50" s="69"/>
      <c r="K50" s="69">
        <v>1</v>
      </c>
      <c r="L50" s="69"/>
      <c r="M50" s="69"/>
      <c r="N50" s="69"/>
      <c r="O50" s="69"/>
      <c r="P50" s="111">
        <v>10594</v>
      </c>
      <c r="Q50" s="71"/>
      <c r="R50" s="71">
        <v>8</v>
      </c>
      <c r="S50" s="80" t="s">
        <v>430</v>
      </c>
      <c r="T50" s="70" t="s">
        <v>599</v>
      </c>
      <c r="U50" s="78"/>
      <c r="V50" s="7" t="s">
        <v>618</v>
      </c>
      <c r="W50" s="114" t="s">
        <v>216</v>
      </c>
      <c r="X50" s="114" t="s">
        <v>460</v>
      </c>
      <c r="Y50" s="116">
        <v>10594</v>
      </c>
      <c r="Z50" s="77" t="s">
        <v>515</v>
      </c>
      <c r="AA50" s="77"/>
      <c r="AB50" s="82" t="s">
        <v>33</v>
      </c>
      <c r="AC50" s="114" t="s">
        <v>34</v>
      </c>
      <c r="AG50" s="117"/>
    </row>
    <row r="51" spans="1:33" s="75" customFormat="1" ht="36.75" customHeight="1" x14ac:dyDescent="0.25">
      <c r="A51" s="109">
        <v>118</v>
      </c>
      <c r="B51" s="109">
        <v>48</v>
      </c>
      <c r="C51" s="109" t="s">
        <v>619</v>
      </c>
      <c r="D51" s="69" t="s">
        <v>456</v>
      </c>
      <c r="E51" s="69" t="s">
        <v>620</v>
      </c>
      <c r="F51" s="69">
        <v>1</v>
      </c>
      <c r="G51" s="69"/>
      <c r="H51" s="69"/>
      <c r="I51" s="69"/>
      <c r="J51" s="69"/>
      <c r="K51" s="69">
        <v>1</v>
      </c>
      <c r="L51" s="69"/>
      <c r="M51" s="69"/>
      <c r="N51" s="69"/>
      <c r="O51" s="69"/>
      <c r="P51" s="111">
        <v>10594</v>
      </c>
      <c r="Q51" s="71"/>
      <c r="R51" s="71">
        <v>8</v>
      </c>
      <c r="S51" s="70" t="s">
        <v>430</v>
      </c>
      <c r="T51" s="70" t="s">
        <v>599</v>
      </c>
      <c r="U51" s="72"/>
      <c r="V51" s="7" t="s">
        <v>621</v>
      </c>
      <c r="W51" s="114" t="s">
        <v>216</v>
      </c>
      <c r="X51" s="114" t="s">
        <v>460</v>
      </c>
      <c r="Y51" s="116">
        <v>10594</v>
      </c>
      <c r="Z51" s="77" t="s">
        <v>515</v>
      </c>
      <c r="AA51" s="77"/>
      <c r="AB51" s="82" t="s">
        <v>33</v>
      </c>
      <c r="AC51" s="114" t="s">
        <v>34</v>
      </c>
      <c r="AG51" s="117"/>
    </row>
    <row r="52" spans="1:33" s="122" customFormat="1" ht="36.75" customHeight="1" x14ac:dyDescent="0.25">
      <c r="A52" s="109">
        <v>121</v>
      </c>
      <c r="B52" s="109">
        <v>49</v>
      </c>
      <c r="C52" s="136" t="s">
        <v>622</v>
      </c>
      <c r="D52" s="136" t="s">
        <v>623</v>
      </c>
      <c r="E52" s="136" t="s">
        <v>624</v>
      </c>
      <c r="F52" s="109">
        <v>1</v>
      </c>
      <c r="G52" s="109"/>
      <c r="H52" s="109"/>
      <c r="I52" s="109"/>
      <c r="J52" s="109"/>
      <c r="K52" s="136">
        <v>1</v>
      </c>
      <c r="L52" s="109"/>
      <c r="M52" s="109"/>
      <c r="N52" s="109"/>
      <c r="O52" s="109"/>
      <c r="P52" s="137">
        <v>219330.94</v>
      </c>
      <c r="Q52" s="133"/>
      <c r="R52" s="133">
        <v>10</v>
      </c>
      <c r="S52" s="131" t="s">
        <v>430</v>
      </c>
      <c r="T52" s="131" t="s">
        <v>625</v>
      </c>
      <c r="U52" s="139"/>
      <c r="V52" s="140" t="s">
        <v>626</v>
      </c>
      <c r="W52" s="114" t="s">
        <v>433</v>
      </c>
      <c r="X52" s="114" t="s">
        <v>434</v>
      </c>
      <c r="Y52" s="116">
        <v>219330.94</v>
      </c>
      <c r="Z52" s="120" t="s">
        <v>435</v>
      </c>
      <c r="AA52" s="114"/>
      <c r="AB52" s="93" t="s">
        <v>33</v>
      </c>
      <c r="AC52" s="120" t="s">
        <v>34</v>
      </c>
    </row>
    <row r="53" spans="1:33" s="75" customFormat="1" ht="36.75" customHeight="1" x14ac:dyDescent="0.25">
      <c r="A53" s="109">
        <v>122</v>
      </c>
      <c r="B53" s="109">
        <v>50</v>
      </c>
      <c r="C53" s="131" t="s">
        <v>627</v>
      </c>
      <c r="D53" s="91" t="s">
        <v>456</v>
      </c>
      <c r="E53" s="86" t="s">
        <v>628</v>
      </c>
      <c r="F53" s="69">
        <v>1</v>
      </c>
      <c r="G53" s="109"/>
      <c r="H53" s="109"/>
      <c r="I53" s="109"/>
      <c r="J53" s="109"/>
      <c r="K53" s="91">
        <v>1</v>
      </c>
      <c r="L53" s="109"/>
      <c r="M53" s="109"/>
      <c r="N53" s="109"/>
      <c r="O53" s="109"/>
      <c r="P53" s="132">
        <v>3942.39</v>
      </c>
      <c r="Q53" s="112"/>
      <c r="R53" s="112">
        <v>8</v>
      </c>
      <c r="S53" s="109" t="s">
        <v>430</v>
      </c>
      <c r="T53" s="70" t="s">
        <v>625</v>
      </c>
      <c r="U53" s="78"/>
      <c r="V53" s="7" t="s">
        <v>629</v>
      </c>
      <c r="W53" s="114" t="s">
        <v>216</v>
      </c>
      <c r="X53" s="114" t="s">
        <v>460</v>
      </c>
      <c r="Y53" s="116">
        <v>3942.39</v>
      </c>
      <c r="Z53" s="72"/>
      <c r="AA53" s="72"/>
      <c r="AB53" s="74" t="s">
        <v>33</v>
      </c>
      <c r="AC53" s="114" t="s">
        <v>34</v>
      </c>
    </row>
    <row r="54" spans="1:33" s="117" customFormat="1" ht="36.75" customHeight="1" x14ac:dyDescent="0.25">
      <c r="A54" s="109">
        <v>124</v>
      </c>
      <c r="B54" s="109">
        <v>51</v>
      </c>
      <c r="C54" s="131" t="s">
        <v>630</v>
      </c>
      <c r="D54" s="131" t="s">
        <v>631</v>
      </c>
      <c r="E54" s="131" t="s">
        <v>632</v>
      </c>
      <c r="F54" s="109">
        <v>1</v>
      </c>
      <c r="G54" s="109"/>
      <c r="H54" s="109"/>
      <c r="I54" s="109"/>
      <c r="J54" s="109"/>
      <c r="K54" s="131">
        <v>1</v>
      </c>
      <c r="L54" s="109"/>
      <c r="M54" s="109"/>
      <c r="N54" s="109"/>
      <c r="O54" s="109"/>
      <c r="P54" s="132">
        <v>2900</v>
      </c>
      <c r="Q54" s="133"/>
      <c r="R54" s="133">
        <v>10</v>
      </c>
      <c r="S54" s="138" t="s">
        <v>430</v>
      </c>
      <c r="T54" s="131" t="s">
        <v>633</v>
      </c>
      <c r="U54" s="134"/>
      <c r="V54" s="135" t="s">
        <v>634</v>
      </c>
      <c r="W54" s="134" t="s">
        <v>39</v>
      </c>
      <c r="X54" s="134" t="s">
        <v>83</v>
      </c>
      <c r="Y54" s="141">
        <v>2900</v>
      </c>
      <c r="Z54" s="114"/>
      <c r="AA54" s="114"/>
      <c r="AB54" s="114" t="s">
        <v>33</v>
      </c>
      <c r="AC54" s="114" t="s">
        <v>34</v>
      </c>
    </row>
    <row r="55" spans="1:33" s="122" customFormat="1" ht="36.75" customHeight="1" x14ac:dyDescent="0.25">
      <c r="A55" s="109">
        <v>126</v>
      </c>
      <c r="B55" s="109">
        <v>52</v>
      </c>
      <c r="C55" s="136" t="s">
        <v>171</v>
      </c>
      <c r="D55" s="136" t="s">
        <v>172</v>
      </c>
      <c r="E55" s="142" t="s">
        <v>173</v>
      </c>
      <c r="F55" s="109">
        <v>1</v>
      </c>
      <c r="G55" s="109"/>
      <c r="H55" s="109"/>
      <c r="I55" s="109"/>
      <c r="J55" s="109"/>
      <c r="K55" s="136">
        <v>1</v>
      </c>
      <c r="L55" s="109"/>
      <c r="M55" s="109"/>
      <c r="N55" s="109"/>
      <c r="O55" s="109"/>
      <c r="P55" s="137">
        <v>8175</v>
      </c>
      <c r="Q55" s="133"/>
      <c r="R55" s="133">
        <v>10</v>
      </c>
      <c r="S55" s="86" t="s">
        <v>28</v>
      </c>
      <c r="T55" s="131" t="s">
        <v>174</v>
      </c>
      <c r="U55" s="139"/>
      <c r="V55" s="140" t="s">
        <v>635</v>
      </c>
      <c r="W55" s="114" t="s">
        <v>175</v>
      </c>
      <c r="X55" s="114" t="s">
        <v>176</v>
      </c>
      <c r="Y55" s="116">
        <v>8175</v>
      </c>
      <c r="Z55" s="120" t="s">
        <v>177</v>
      </c>
      <c r="AA55" s="114"/>
      <c r="AB55" s="87" t="s">
        <v>33</v>
      </c>
      <c r="AC55" s="120" t="s">
        <v>34</v>
      </c>
    </row>
    <row r="56" spans="1:33" s="122" customFormat="1" ht="36.75" customHeight="1" x14ac:dyDescent="0.25">
      <c r="A56" s="109">
        <v>127</v>
      </c>
      <c r="B56" s="109">
        <v>53</v>
      </c>
      <c r="C56" s="136" t="s">
        <v>178</v>
      </c>
      <c r="D56" s="136" t="s">
        <v>172</v>
      </c>
      <c r="E56" s="142" t="s">
        <v>173</v>
      </c>
      <c r="F56" s="109">
        <v>1</v>
      </c>
      <c r="G56" s="109"/>
      <c r="H56" s="109"/>
      <c r="I56" s="109"/>
      <c r="J56" s="109"/>
      <c r="K56" s="136">
        <v>1</v>
      </c>
      <c r="L56" s="109"/>
      <c r="M56" s="109"/>
      <c r="N56" s="109"/>
      <c r="O56" s="109"/>
      <c r="P56" s="137">
        <v>8175</v>
      </c>
      <c r="Q56" s="133"/>
      <c r="R56" s="133">
        <v>10</v>
      </c>
      <c r="S56" s="86" t="s">
        <v>28</v>
      </c>
      <c r="T56" s="131" t="s">
        <v>174</v>
      </c>
      <c r="U56" s="139"/>
      <c r="V56" s="140" t="s">
        <v>636</v>
      </c>
      <c r="W56" s="114" t="s">
        <v>175</v>
      </c>
      <c r="X56" s="114" t="s">
        <v>176</v>
      </c>
      <c r="Y56" s="116">
        <v>8175</v>
      </c>
      <c r="Z56" s="120" t="s">
        <v>177</v>
      </c>
      <c r="AA56" s="114"/>
      <c r="AB56" s="87" t="s">
        <v>33</v>
      </c>
      <c r="AC56" s="120" t="s">
        <v>34</v>
      </c>
    </row>
    <row r="57" spans="1:33" s="122" customFormat="1" ht="36.75" customHeight="1" x14ac:dyDescent="0.25">
      <c r="A57" s="109">
        <v>128</v>
      </c>
      <c r="B57" s="109">
        <v>54</v>
      </c>
      <c r="C57" s="136" t="s">
        <v>179</v>
      </c>
      <c r="D57" s="136" t="s">
        <v>172</v>
      </c>
      <c r="E57" s="142" t="s">
        <v>173</v>
      </c>
      <c r="F57" s="109">
        <v>1</v>
      </c>
      <c r="G57" s="109"/>
      <c r="H57" s="109"/>
      <c r="I57" s="109"/>
      <c r="J57" s="109"/>
      <c r="K57" s="136">
        <v>1</v>
      </c>
      <c r="L57" s="109"/>
      <c r="M57" s="109"/>
      <c r="N57" s="109"/>
      <c r="O57" s="109"/>
      <c r="P57" s="137">
        <v>8175</v>
      </c>
      <c r="Q57" s="133"/>
      <c r="R57" s="133">
        <v>10</v>
      </c>
      <c r="S57" s="86" t="s">
        <v>28</v>
      </c>
      <c r="T57" s="131" t="s">
        <v>174</v>
      </c>
      <c r="U57" s="139"/>
      <c r="V57" s="140" t="s">
        <v>637</v>
      </c>
      <c r="W57" s="114" t="s">
        <v>175</v>
      </c>
      <c r="X57" s="114" t="s">
        <v>176</v>
      </c>
      <c r="Y57" s="116">
        <v>8175</v>
      </c>
      <c r="Z57" s="120" t="s">
        <v>177</v>
      </c>
      <c r="AA57" s="114"/>
      <c r="AB57" s="87" t="s">
        <v>33</v>
      </c>
      <c r="AC57" s="120" t="s">
        <v>34</v>
      </c>
    </row>
    <row r="58" spans="1:33" s="122" customFormat="1" ht="36.75" customHeight="1" x14ac:dyDescent="0.25">
      <c r="A58" s="109">
        <v>129</v>
      </c>
      <c r="B58" s="109">
        <v>55</v>
      </c>
      <c r="C58" s="136" t="s">
        <v>180</v>
      </c>
      <c r="D58" s="136" t="s">
        <v>172</v>
      </c>
      <c r="E58" s="142" t="s">
        <v>173</v>
      </c>
      <c r="F58" s="109">
        <v>1</v>
      </c>
      <c r="G58" s="109"/>
      <c r="H58" s="109"/>
      <c r="I58" s="109"/>
      <c r="J58" s="109"/>
      <c r="K58" s="136">
        <v>1</v>
      </c>
      <c r="L58" s="109"/>
      <c r="M58" s="109"/>
      <c r="N58" s="109"/>
      <c r="O58" s="109"/>
      <c r="P58" s="137">
        <v>8175</v>
      </c>
      <c r="Q58" s="133"/>
      <c r="R58" s="133">
        <v>10</v>
      </c>
      <c r="S58" s="86" t="s">
        <v>28</v>
      </c>
      <c r="T58" s="131" t="s">
        <v>174</v>
      </c>
      <c r="U58" s="139"/>
      <c r="V58" s="140" t="s">
        <v>638</v>
      </c>
      <c r="W58" s="114" t="s">
        <v>175</v>
      </c>
      <c r="X58" s="114" t="s">
        <v>176</v>
      </c>
      <c r="Y58" s="116">
        <v>8175</v>
      </c>
      <c r="Z58" s="120" t="s">
        <v>177</v>
      </c>
      <c r="AA58" s="114"/>
      <c r="AB58" s="87" t="s">
        <v>33</v>
      </c>
      <c r="AC58" s="120" t="s">
        <v>34</v>
      </c>
    </row>
    <row r="59" spans="1:33" s="122" customFormat="1" ht="36.75" customHeight="1" x14ac:dyDescent="0.25">
      <c r="A59" s="109">
        <v>131</v>
      </c>
      <c r="B59" s="109">
        <v>56</v>
      </c>
      <c r="C59" s="136" t="s">
        <v>181</v>
      </c>
      <c r="D59" s="136" t="s">
        <v>182</v>
      </c>
      <c r="E59" s="136" t="s">
        <v>183</v>
      </c>
      <c r="F59" s="109">
        <v>1</v>
      </c>
      <c r="G59" s="109"/>
      <c r="H59" s="109"/>
      <c r="I59" s="109"/>
      <c r="J59" s="109"/>
      <c r="K59" s="136">
        <v>1</v>
      </c>
      <c r="L59" s="109"/>
      <c r="M59" s="109">
        <v>1</v>
      </c>
      <c r="N59" s="109" t="s">
        <v>184</v>
      </c>
      <c r="O59" s="109">
        <v>7.5</v>
      </c>
      <c r="P59" s="137">
        <v>4149</v>
      </c>
      <c r="Q59" s="133"/>
      <c r="R59" s="133">
        <v>10</v>
      </c>
      <c r="S59" s="131" t="s">
        <v>33</v>
      </c>
      <c r="T59" s="131" t="s">
        <v>185</v>
      </c>
      <c r="U59" s="139" t="s">
        <v>28</v>
      </c>
      <c r="V59" s="140" t="s">
        <v>639</v>
      </c>
      <c r="W59" s="114" t="s">
        <v>39</v>
      </c>
      <c r="X59" s="114" t="s">
        <v>40</v>
      </c>
      <c r="Y59" s="116">
        <v>4149</v>
      </c>
      <c r="Z59" s="120" t="s">
        <v>186</v>
      </c>
      <c r="AA59" s="114"/>
      <c r="AB59" s="120" t="s">
        <v>33</v>
      </c>
      <c r="AC59" s="120" t="s">
        <v>34</v>
      </c>
    </row>
    <row r="60" spans="1:33" s="122" customFormat="1" ht="36.75" customHeight="1" x14ac:dyDescent="0.25">
      <c r="A60" s="109">
        <v>132</v>
      </c>
      <c r="B60" s="109">
        <v>57</v>
      </c>
      <c r="C60" s="136" t="s">
        <v>187</v>
      </c>
      <c r="D60" s="136" t="s">
        <v>182</v>
      </c>
      <c r="E60" s="136" t="s">
        <v>183</v>
      </c>
      <c r="F60" s="109">
        <v>1</v>
      </c>
      <c r="G60" s="109"/>
      <c r="H60" s="109"/>
      <c r="I60" s="109"/>
      <c r="J60" s="109"/>
      <c r="K60" s="136">
        <v>1</v>
      </c>
      <c r="L60" s="109"/>
      <c r="M60" s="109">
        <v>1</v>
      </c>
      <c r="N60" s="109" t="s">
        <v>184</v>
      </c>
      <c r="O60" s="109">
        <v>7.5</v>
      </c>
      <c r="P60" s="137">
        <v>4149</v>
      </c>
      <c r="Q60" s="133"/>
      <c r="R60" s="133">
        <v>10</v>
      </c>
      <c r="S60" s="131" t="s">
        <v>33</v>
      </c>
      <c r="T60" s="131" t="s">
        <v>185</v>
      </c>
      <c r="U60" s="139" t="s">
        <v>28</v>
      </c>
      <c r="V60" s="140" t="s">
        <v>640</v>
      </c>
      <c r="W60" s="114" t="s">
        <v>39</v>
      </c>
      <c r="X60" s="114" t="s">
        <v>40</v>
      </c>
      <c r="Y60" s="116">
        <v>4149</v>
      </c>
      <c r="Z60" s="120" t="s">
        <v>186</v>
      </c>
      <c r="AA60" s="114"/>
      <c r="AB60" s="120" t="s">
        <v>33</v>
      </c>
      <c r="AC60" s="120" t="s">
        <v>34</v>
      </c>
    </row>
    <row r="61" spans="1:33" s="117" customFormat="1" ht="36.75" customHeight="1" x14ac:dyDescent="0.25">
      <c r="A61" s="109">
        <v>133</v>
      </c>
      <c r="B61" s="109">
        <v>58</v>
      </c>
      <c r="C61" s="109" t="s">
        <v>641</v>
      </c>
      <c r="D61" s="109" t="s">
        <v>499</v>
      </c>
      <c r="E61" s="109" t="s">
        <v>642</v>
      </c>
      <c r="F61" s="109">
        <v>1</v>
      </c>
      <c r="G61" s="109"/>
      <c r="H61" s="109"/>
      <c r="I61" s="109"/>
      <c r="J61" s="109"/>
      <c r="K61" s="109">
        <v>1</v>
      </c>
      <c r="L61" s="109"/>
      <c r="M61" s="109"/>
      <c r="N61" s="109"/>
      <c r="O61" s="109"/>
      <c r="P61" s="111">
        <v>2329</v>
      </c>
      <c r="Q61" s="112"/>
      <c r="R61" s="112">
        <v>2</v>
      </c>
      <c r="S61" s="109" t="s">
        <v>643</v>
      </c>
      <c r="T61" s="109" t="s">
        <v>644</v>
      </c>
      <c r="U61" s="114" t="s">
        <v>645</v>
      </c>
      <c r="V61" s="115" t="s">
        <v>646</v>
      </c>
      <c r="W61" s="114" t="s">
        <v>433</v>
      </c>
      <c r="X61" s="114" t="s">
        <v>505</v>
      </c>
      <c r="Y61" s="116">
        <v>2329</v>
      </c>
      <c r="Z61" s="114" t="s">
        <v>506</v>
      </c>
      <c r="AA61" s="114"/>
      <c r="AB61" s="114" t="s">
        <v>643</v>
      </c>
      <c r="AC61" s="114" t="s">
        <v>34</v>
      </c>
    </row>
    <row r="62" spans="1:33" s="117" customFormat="1" ht="36.75" customHeight="1" x14ac:dyDescent="0.25">
      <c r="A62" s="109">
        <v>135</v>
      </c>
      <c r="B62" s="109">
        <v>59</v>
      </c>
      <c r="C62" s="109" t="s">
        <v>647</v>
      </c>
      <c r="D62" s="70" t="s">
        <v>648</v>
      </c>
      <c r="E62" s="70"/>
      <c r="F62" s="70">
        <v>1</v>
      </c>
      <c r="G62" s="109"/>
      <c r="H62" s="109"/>
      <c r="I62" s="109"/>
      <c r="J62" s="109"/>
      <c r="K62" s="70">
        <v>1</v>
      </c>
      <c r="L62" s="109"/>
      <c r="M62" s="109"/>
      <c r="N62" s="109"/>
      <c r="O62" s="109"/>
      <c r="P62" s="111">
        <v>4680</v>
      </c>
      <c r="Q62" s="112"/>
      <c r="R62" s="112">
        <v>8</v>
      </c>
      <c r="S62" s="70" t="s">
        <v>430</v>
      </c>
      <c r="T62" s="70" t="s">
        <v>649</v>
      </c>
      <c r="U62" s="72" t="s">
        <v>650</v>
      </c>
      <c r="V62" s="7" t="s">
        <v>651</v>
      </c>
      <c r="W62" s="114" t="s">
        <v>216</v>
      </c>
      <c r="X62" s="77" t="s">
        <v>443</v>
      </c>
      <c r="Y62" s="116">
        <v>4680</v>
      </c>
      <c r="Z62" s="94" t="s">
        <v>515</v>
      </c>
      <c r="AA62" s="94"/>
      <c r="AB62" s="72" t="s">
        <v>33</v>
      </c>
      <c r="AC62" s="114" t="s">
        <v>34</v>
      </c>
    </row>
    <row r="63" spans="1:33" s="117" customFormat="1" ht="36.75" customHeight="1" x14ac:dyDescent="0.25">
      <c r="A63" s="109">
        <v>136</v>
      </c>
      <c r="B63" s="109">
        <v>60</v>
      </c>
      <c r="C63" s="109" t="s">
        <v>652</v>
      </c>
      <c r="D63" s="69" t="s">
        <v>456</v>
      </c>
      <c r="E63" s="113" t="s">
        <v>653</v>
      </c>
      <c r="F63" s="69">
        <v>1</v>
      </c>
      <c r="G63" s="109"/>
      <c r="H63" s="109"/>
      <c r="I63" s="109"/>
      <c r="J63" s="109"/>
      <c r="K63" s="69">
        <v>1</v>
      </c>
      <c r="L63" s="109"/>
      <c r="M63" s="109"/>
      <c r="N63" s="109"/>
      <c r="O63" s="109"/>
      <c r="P63" s="111">
        <v>7300</v>
      </c>
      <c r="Q63" s="112"/>
      <c r="R63" s="112">
        <v>8</v>
      </c>
      <c r="S63" s="70" t="s">
        <v>430</v>
      </c>
      <c r="T63" s="95" t="s">
        <v>649</v>
      </c>
      <c r="U63" s="78" t="s">
        <v>287</v>
      </c>
      <c r="V63" s="7" t="s">
        <v>654</v>
      </c>
      <c r="W63" s="114" t="s">
        <v>216</v>
      </c>
      <c r="X63" s="114" t="s">
        <v>460</v>
      </c>
      <c r="Y63" s="129">
        <v>7300</v>
      </c>
      <c r="Z63" s="77" t="s">
        <v>655</v>
      </c>
      <c r="AA63" s="77"/>
      <c r="AB63" s="72" t="s">
        <v>33</v>
      </c>
      <c r="AC63" s="114" t="s">
        <v>34</v>
      </c>
    </row>
    <row r="64" spans="1:33" s="117" customFormat="1" ht="36.75" customHeight="1" x14ac:dyDescent="0.25">
      <c r="A64" s="109">
        <v>151</v>
      </c>
      <c r="B64" s="109">
        <v>61</v>
      </c>
      <c r="C64" s="109" t="s">
        <v>658</v>
      </c>
      <c r="D64" s="69" t="s">
        <v>456</v>
      </c>
      <c r="E64" s="113" t="s">
        <v>659</v>
      </c>
      <c r="F64" s="69">
        <v>1</v>
      </c>
      <c r="G64" s="109"/>
      <c r="H64" s="109"/>
      <c r="I64" s="109"/>
      <c r="J64" s="109"/>
      <c r="K64" s="69">
        <v>1</v>
      </c>
      <c r="L64" s="109"/>
      <c r="M64" s="109"/>
      <c r="N64" s="109"/>
      <c r="O64" s="109"/>
      <c r="P64" s="111">
        <v>5589</v>
      </c>
      <c r="Q64" s="112"/>
      <c r="R64" s="112">
        <v>8</v>
      </c>
      <c r="S64" s="85" t="s">
        <v>430</v>
      </c>
      <c r="T64" s="95" t="s">
        <v>657</v>
      </c>
      <c r="U64" s="82" t="s">
        <v>660</v>
      </c>
      <c r="V64" s="7" t="s">
        <v>661</v>
      </c>
      <c r="W64" s="114" t="s">
        <v>216</v>
      </c>
      <c r="X64" s="114" t="s">
        <v>460</v>
      </c>
      <c r="Y64" s="129">
        <v>5589</v>
      </c>
      <c r="Z64" s="77" t="s">
        <v>526</v>
      </c>
      <c r="AA64" s="77"/>
      <c r="AB64" s="114" t="s">
        <v>33</v>
      </c>
      <c r="AC64" s="114" t="s">
        <v>34</v>
      </c>
    </row>
    <row r="65" spans="1:33" s="117" customFormat="1" ht="36.75" customHeight="1" x14ac:dyDescent="0.25">
      <c r="A65" s="109">
        <v>154</v>
      </c>
      <c r="B65" s="109">
        <v>62</v>
      </c>
      <c r="C65" s="109" t="s">
        <v>662</v>
      </c>
      <c r="D65" s="69" t="s">
        <v>456</v>
      </c>
      <c r="E65" s="76" t="s">
        <v>663</v>
      </c>
      <c r="F65" s="76">
        <v>1</v>
      </c>
      <c r="G65" s="109"/>
      <c r="H65" s="109"/>
      <c r="I65" s="109"/>
      <c r="J65" s="109"/>
      <c r="K65" s="76">
        <v>1</v>
      </c>
      <c r="L65" s="109"/>
      <c r="M65" s="109"/>
      <c r="N65" s="109"/>
      <c r="O65" s="109"/>
      <c r="P65" s="111">
        <v>5688</v>
      </c>
      <c r="Q65" s="112"/>
      <c r="R65" s="112">
        <v>5</v>
      </c>
      <c r="S65" s="70" t="s">
        <v>430</v>
      </c>
      <c r="T65" s="95" t="s">
        <v>664</v>
      </c>
      <c r="U65" s="81" t="s">
        <v>665</v>
      </c>
      <c r="V65" s="7" t="s">
        <v>666</v>
      </c>
      <c r="W65" s="114" t="s">
        <v>216</v>
      </c>
      <c r="X65" s="114" t="s">
        <v>460</v>
      </c>
      <c r="Y65" s="129">
        <v>5688</v>
      </c>
      <c r="Z65" s="94" t="s">
        <v>667</v>
      </c>
      <c r="AA65" s="94"/>
      <c r="AB65" s="114" t="s">
        <v>33</v>
      </c>
      <c r="AC65" s="114" t="s">
        <v>34</v>
      </c>
    </row>
    <row r="66" spans="1:33" s="117" customFormat="1" ht="36.75" customHeight="1" x14ac:dyDescent="0.25">
      <c r="A66" s="109">
        <v>156</v>
      </c>
      <c r="B66" s="109">
        <v>63</v>
      </c>
      <c r="C66" s="109" t="s">
        <v>668</v>
      </c>
      <c r="D66" s="70" t="s">
        <v>552</v>
      </c>
      <c r="E66" s="70" t="s">
        <v>669</v>
      </c>
      <c r="F66" s="70">
        <v>1</v>
      </c>
      <c r="G66" s="109"/>
      <c r="H66" s="109"/>
      <c r="I66" s="109"/>
      <c r="J66" s="109"/>
      <c r="K66" s="70">
        <v>1</v>
      </c>
      <c r="L66" s="109"/>
      <c r="M66" s="109"/>
      <c r="N66" s="109"/>
      <c r="O66" s="109"/>
      <c r="P66" s="111">
        <v>3500</v>
      </c>
      <c r="Q66" s="112"/>
      <c r="R66" s="112">
        <v>8</v>
      </c>
      <c r="S66" s="79" t="s">
        <v>430</v>
      </c>
      <c r="T66" s="70" t="s">
        <v>670</v>
      </c>
      <c r="U66" s="72"/>
      <c r="V66" s="7" t="s">
        <v>671</v>
      </c>
      <c r="W66" s="114" t="s">
        <v>216</v>
      </c>
      <c r="X66" s="114" t="s">
        <v>549</v>
      </c>
      <c r="Y66" s="116">
        <v>3500</v>
      </c>
      <c r="Z66" s="72" t="s">
        <v>672</v>
      </c>
      <c r="AA66" s="72"/>
      <c r="AB66" s="74" t="s">
        <v>33</v>
      </c>
      <c r="AC66" s="114" t="s">
        <v>34</v>
      </c>
    </row>
    <row r="67" spans="1:33" s="75" customFormat="1" ht="36.75" customHeight="1" x14ac:dyDescent="0.25">
      <c r="A67" s="109">
        <v>157</v>
      </c>
      <c r="B67" s="109">
        <v>64</v>
      </c>
      <c r="C67" s="109" t="s">
        <v>673</v>
      </c>
      <c r="D67" s="69" t="s">
        <v>456</v>
      </c>
      <c r="E67" s="69" t="s">
        <v>674</v>
      </c>
      <c r="F67" s="69">
        <v>1</v>
      </c>
      <c r="G67" s="109"/>
      <c r="H67" s="109"/>
      <c r="I67" s="109"/>
      <c r="J67" s="109"/>
      <c r="K67" s="69">
        <v>1</v>
      </c>
      <c r="L67" s="109"/>
      <c r="M67" s="109"/>
      <c r="N67" s="109"/>
      <c r="O67" s="109"/>
      <c r="P67" s="111">
        <v>8900</v>
      </c>
      <c r="Q67" s="112"/>
      <c r="R67" s="112">
        <v>8</v>
      </c>
      <c r="S67" s="109" t="s">
        <v>430</v>
      </c>
      <c r="T67" s="70" t="s">
        <v>675</v>
      </c>
      <c r="U67" s="78" t="s">
        <v>676</v>
      </c>
      <c r="V67" s="7" t="s">
        <v>677</v>
      </c>
      <c r="W67" s="114" t="s">
        <v>216</v>
      </c>
      <c r="X67" s="114" t="s">
        <v>460</v>
      </c>
      <c r="Y67" s="116">
        <v>8900</v>
      </c>
      <c r="Z67" s="77" t="s">
        <v>526</v>
      </c>
      <c r="AA67" s="77"/>
      <c r="AB67" s="74" t="s">
        <v>33</v>
      </c>
      <c r="AC67" s="114" t="s">
        <v>34</v>
      </c>
    </row>
    <row r="68" spans="1:33" s="146" customFormat="1" ht="36.75" customHeight="1" x14ac:dyDescent="0.25">
      <c r="A68" s="109">
        <v>158</v>
      </c>
      <c r="B68" s="109">
        <v>65</v>
      </c>
      <c r="C68" s="143" t="s">
        <v>678</v>
      </c>
      <c r="D68" s="143" t="s">
        <v>679</v>
      </c>
      <c r="E68" s="96" t="s">
        <v>680</v>
      </c>
      <c r="F68" s="70">
        <v>1</v>
      </c>
      <c r="G68" s="70"/>
      <c r="H68" s="70"/>
      <c r="I68" s="70"/>
      <c r="J68" s="70"/>
      <c r="K68" s="96">
        <v>1</v>
      </c>
      <c r="L68" s="70"/>
      <c r="M68" s="70"/>
      <c r="N68" s="70"/>
      <c r="O68" s="70"/>
      <c r="P68" s="144">
        <v>133039</v>
      </c>
      <c r="Q68" s="71"/>
      <c r="R68" s="71">
        <v>10</v>
      </c>
      <c r="S68" s="70" t="s">
        <v>656</v>
      </c>
      <c r="T68" s="70" t="s">
        <v>681</v>
      </c>
      <c r="U68" s="97"/>
      <c r="V68" s="98" t="s">
        <v>682</v>
      </c>
      <c r="W68" s="72" t="s">
        <v>683</v>
      </c>
      <c r="X68" s="72" t="s">
        <v>684</v>
      </c>
      <c r="Y68" s="116">
        <v>133039</v>
      </c>
      <c r="Z68" s="145" t="s">
        <v>685</v>
      </c>
      <c r="AA68" s="114"/>
      <c r="AB68" s="145" t="s">
        <v>33</v>
      </c>
      <c r="AC68" s="145" t="s">
        <v>34</v>
      </c>
    </row>
    <row r="69" spans="1:33" s="117" customFormat="1" ht="36.75" customHeight="1" x14ac:dyDescent="0.25">
      <c r="A69" s="109">
        <v>159</v>
      </c>
      <c r="B69" s="109">
        <v>66</v>
      </c>
      <c r="C69" s="109" t="s">
        <v>686</v>
      </c>
      <c r="D69" s="70" t="s">
        <v>687</v>
      </c>
      <c r="E69" s="70" t="s">
        <v>688</v>
      </c>
      <c r="F69" s="70">
        <v>1</v>
      </c>
      <c r="G69" s="70"/>
      <c r="H69" s="70"/>
      <c r="I69" s="70"/>
      <c r="J69" s="70"/>
      <c r="K69" s="70">
        <v>1</v>
      </c>
      <c r="L69" s="70"/>
      <c r="M69" s="70"/>
      <c r="N69" s="70"/>
      <c r="O69" s="70"/>
      <c r="P69" s="111">
        <v>7735</v>
      </c>
      <c r="Q69" s="71"/>
      <c r="R69" s="71">
        <v>10</v>
      </c>
      <c r="S69" s="70" t="s">
        <v>430</v>
      </c>
      <c r="T69" s="70" t="s">
        <v>689</v>
      </c>
      <c r="U69" s="72" t="s">
        <v>590</v>
      </c>
      <c r="V69" s="7" t="s">
        <v>690</v>
      </c>
      <c r="W69" s="114" t="s">
        <v>216</v>
      </c>
      <c r="X69" s="114" t="s">
        <v>549</v>
      </c>
      <c r="Y69" s="116">
        <v>7735</v>
      </c>
      <c r="Z69" s="72" t="s">
        <v>691</v>
      </c>
      <c r="AA69" s="72"/>
      <c r="AB69" s="72" t="s">
        <v>33</v>
      </c>
      <c r="AC69" s="114" t="s">
        <v>34</v>
      </c>
    </row>
    <row r="70" spans="1:33" s="117" customFormat="1" ht="36.75" customHeight="1" x14ac:dyDescent="0.25">
      <c r="A70" s="109">
        <v>167</v>
      </c>
      <c r="B70" s="109">
        <v>67</v>
      </c>
      <c r="C70" s="109" t="s">
        <v>692</v>
      </c>
      <c r="D70" s="109" t="s">
        <v>428</v>
      </c>
      <c r="E70" s="109" t="s">
        <v>693</v>
      </c>
      <c r="F70" s="109">
        <v>1</v>
      </c>
      <c r="G70" s="109"/>
      <c r="H70" s="109"/>
      <c r="I70" s="109"/>
      <c r="J70" s="109"/>
      <c r="K70" s="109">
        <v>1</v>
      </c>
      <c r="L70" s="109"/>
      <c r="M70" s="109"/>
      <c r="N70" s="109"/>
      <c r="O70" s="109"/>
      <c r="P70" s="130">
        <v>8800</v>
      </c>
      <c r="Q70" s="112"/>
      <c r="R70" s="112">
        <v>8</v>
      </c>
      <c r="S70" s="70" t="s">
        <v>430</v>
      </c>
      <c r="T70" s="109" t="s">
        <v>694</v>
      </c>
      <c r="U70" s="114"/>
      <c r="V70" s="115" t="s">
        <v>695</v>
      </c>
      <c r="W70" s="114" t="s">
        <v>433</v>
      </c>
      <c r="X70" s="114" t="s">
        <v>434</v>
      </c>
      <c r="Y70" s="116">
        <v>8800</v>
      </c>
      <c r="Z70" s="114" t="s">
        <v>696</v>
      </c>
      <c r="AA70" s="114"/>
      <c r="AB70" s="114" t="s">
        <v>33</v>
      </c>
      <c r="AC70" s="114" t="s">
        <v>34</v>
      </c>
    </row>
    <row r="71" spans="1:33" s="117" customFormat="1" ht="36.75" customHeight="1" x14ac:dyDescent="0.25">
      <c r="A71" s="109">
        <v>185</v>
      </c>
      <c r="B71" s="109">
        <v>68</v>
      </c>
      <c r="C71" s="109" t="s">
        <v>205</v>
      </c>
      <c r="D71" s="109" t="s">
        <v>103</v>
      </c>
      <c r="E71" s="109" t="s">
        <v>206</v>
      </c>
      <c r="F71" s="109">
        <v>1</v>
      </c>
      <c r="G71" s="109"/>
      <c r="H71" s="109"/>
      <c r="I71" s="109"/>
      <c r="J71" s="109"/>
      <c r="K71" s="109">
        <v>1</v>
      </c>
      <c r="L71" s="109"/>
      <c r="M71" s="109"/>
      <c r="N71" s="109"/>
      <c r="O71" s="109"/>
      <c r="P71" s="111">
        <v>3500</v>
      </c>
      <c r="Q71" s="112"/>
      <c r="R71" s="112">
        <v>5</v>
      </c>
      <c r="S71" s="109" t="s">
        <v>104</v>
      </c>
      <c r="T71" s="109" t="s">
        <v>207</v>
      </c>
      <c r="U71" s="114" t="s">
        <v>208</v>
      </c>
      <c r="V71" s="115" t="s">
        <v>697</v>
      </c>
      <c r="W71" s="114" t="s">
        <v>39</v>
      </c>
      <c r="X71" s="114" t="s">
        <v>105</v>
      </c>
      <c r="Y71" s="116">
        <v>3500</v>
      </c>
      <c r="Z71" s="114" t="s">
        <v>209</v>
      </c>
      <c r="AA71" s="114"/>
      <c r="AB71" s="114" t="s">
        <v>33</v>
      </c>
      <c r="AC71" s="114" t="s">
        <v>34</v>
      </c>
    </row>
    <row r="72" spans="1:33" s="117" customFormat="1" ht="36.75" customHeight="1" x14ac:dyDescent="0.25">
      <c r="A72" s="109">
        <v>186</v>
      </c>
      <c r="B72" s="109">
        <v>69</v>
      </c>
      <c r="C72" s="109" t="s">
        <v>210</v>
      </c>
      <c r="D72" s="109" t="s">
        <v>103</v>
      </c>
      <c r="E72" s="109" t="s">
        <v>206</v>
      </c>
      <c r="F72" s="109">
        <v>1</v>
      </c>
      <c r="G72" s="109"/>
      <c r="H72" s="109"/>
      <c r="I72" s="109"/>
      <c r="J72" s="109"/>
      <c r="K72" s="109">
        <v>1</v>
      </c>
      <c r="L72" s="109"/>
      <c r="M72" s="109"/>
      <c r="N72" s="109"/>
      <c r="O72" s="109"/>
      <c r="P72" s="111">
        <v>3500</v>
      </c>
      <c r="Q72" s="112"/>
      <c r="R72" s="112">
        <v>5</v>
      </c>
      <c r="S72" s="109" t="s">
        <v>104</v>
      </c>
      <c r="T72" s="109" t="s">
        <v>207</v>
      </c>
      <c r="U72" s="114" t="s">
        <v>208</v>
      </c>
      <c r="V72" s="115" t="s">
        <v>698</v>
      </c>
      <c r="W72" s="114" t="s">
        <v>39</v>
      </c>
      <c r="X72" s="114" t="s">
        <v>105</v>
      </c>
      <c r="Y72" s="116">
        <v>3500</v>
      </c>
      <c r="Z72" s="114" t="s">
        <v>209</v>
      </c>
      <c r="AA72" s="114"/>
      <c r="AB72" s="114" t="s">
        <v>33</v>
      </c>
      <c r="AC72" s="114" t="s">
        <v>34</v>
      </c>
    </row>
    <row r="73" spans="1:33" s="147" customFormat="1" ht="36.75" customHeight="1" x14ac:dyDescent="0.25">
      <c r="A73" s="109">
        <v>190</v>
      </c>
      <c r="B73" s="109">
        <v>70</v>
      </c>
      <c r="C73" s="109" t="s">
        <v>700</v>
      </c>
      <c r="D73" s="69" t="s">
        <v>456</v>
      </c>
      <c r="E73" s="113" t="s">
        <v>701</v>
      </c>
      <c r="F73" s="69">
        <v>1</v>
      </c>
      <c r="G73" s="69"/>
      <c r="H73" s="69"/>
      <c r="I73" s="69"/>
      <c r="J73" s="69"/>
      <c r="K73" s="69">
        <v>1</v>
      </c>
      <c r="L73" s="69"/>
      <c r="M73" s="69"/>
      <c r="N73" s="69"/>
      <c r="O73" s="69"/>
      <c r="P73" s="111">
        <v>5600</v>
      </c>
      <c r="Q73" s="71"/>
      <c r="R73" s="71">
        <v>8</v>
      </c>
      <c r="S73" s="85" t="s">
        <v>430</v>
      </c>
      <c r="T73" s="95" t="s">
        <v>699</v>
      </c>
      <c r="U73" s="78" t="s">
        <v>702</v>
      </c>
      <c r="V73" s="7" t="s">
        <v>703</v>
      </c>
      <c r="W73" s="114" t="s">
        <v>216</v>
      </c>
      <c r="X73" s="114" t="s">
        <v>460</v>
      </c>
      <c r="Y73" s="129">
        <v>5600</v>
      </c>
      <c r="Z73" s="77" t="s">
        <v>526</v>
      </c>
      <c r="AA73" s="77"/>
      <c r="AB73" s="114" t="s">
        <v>33</v>
      </c>
      <c r="AC73" s="114" t="s">
        <v>34</v>
      </c>
      <c r="AD73" s="117"/>
      <c r="AG73" s="117"/>
    </row>
    <row r="74" spans="1:33" s="117" customFormat="1" ht="36.75" customHeight="1" x14ac:dyDescent="0.25">
      <c r="A74" s="109">
        <v>191</v>
      </c>
      <c r="B74" s="109">
        <v>71</v>
      </c>
      <c r="C74" s="131" t="s">
        <v>704</v>
      </c>
      <c r="D74" s="131" t="s">
        <v>705</v>
      </c>
      <c r="E74" s="131" t="s">
        <v>706</v>
      </c>
      <c r="F74" s="109">
        <v>1</v>
      </c>
      <c r="G74" s="109"/>
      <c r="H74" s="109"/>
      <c r="I74" s="109"/>
      <c r="J74" s="109"/>
      <c r="K74" s="131">
        <v>1</v>
      </c>
      <c r="L74" s="109"/>
      <c r="M74" s="109"/>
      <c r="N74" s="109"/>
      <c r="O74" s="109"/>
      <c r="P74" s="132">
        <v>19996</v>
      </c>
      <c r="Q74" s="133"/>
      <c r="R74" s="133">
        <v>10</v>
      </c>
      <c r="S74" s="131" t="s">
        <v>430</v>
      </c>
      <c r="T74" s="131" t="s">
        <v>707</v>
      </c>
      <c r="U74" s="134"/>
      <c r="V74" s="135" t="s">
        <v>708</v>
      </c>
      <c r="W74" s="114" t="s">
        <v>216</v>
      </c>
      <c r="X74" s="114" t="s">
        <v>336</v>
      </c>
      <c r="Y74" s="116">
        <v>19996</v>
      </c>
      <c r="Z74" s="114"/>
      <c r="AA74" s="114"/>
      <c r="AB74" s="114" t="s">
        <v>33</v>
      </c>
      <c r="AC74" s="114" t="s">
        <v>34</v>
      </c>
    </row>
    <row r="75" spans="1:33" s="117" customFormat="1" ht="36.75" customHeight="1" x14ac:dyDescent="0.25">
      <c r="A75" s="109">
        <v>192</v>
      </c>
      <c r="B75" s="109">
        <v>72</v>
      </c>
      <c r="C75" s="109" t="s">
        <v>709</v>
      </c>
      <c r="D75" s="69" t="s">
        <v>456</v>
      </c>
      <c r="E75" s="70" t="s">
        <v>710</v>
      </c>
      <c r="F75" s="69">
        <v>1</v>
      </c>
      <c r="G75" s="109"/>
      <c r="H75" s="109"/>
      <c r="I75" s="109"/>
      <c r="J75" s="109"/>
      <c r="K75" s="69">
        <v>1</v>
      </c>
      <c r="L75" s="109"/>
      <c r="M75" s="109"/>
      <c r="N75" s="109"/>
      <c r="O75" s="109"/>
      <c r="P75" s="111">
        <v>4033.34</v>
      </c>
      <c r="Q75" s="112"/>
      <c r="R75" s="112">
        <v>5</v>
      </c>
      <c r="S75" s="109" t="s">
        <v>430</v>
      </c>
      <c r="T75" s="70" t="s">
        <v>707</v>
      </c>
      <c r="U75" s="72" t="s">
        <v>711</v>
      </c>
      <c r="V75" s="7" t="s">
        <v>712</v>
      </c>
      <c r="W75" s="114" t="s">
        <v>216</v>
      </c>
      <c r="X75" s="114" t="s">
        <v>460</v>
      </c>
      <c r="Y75" s="116">
        <v>4033.34</v>
      </c>
      <c r="Z75" s="72"/>
      <c r="AA75" s="72"/>
      <c r="AB75" s="114" t="s">
        <v>33</v>
      </c>
      <c r="AC75" s="114" t="s">
        <v>34</v>
      </c>
    </row>
    <row r="76" spans="1:33" s="117" customFormat="1" ht="36.75" customHeight="1" x14ac:dyDescent="0.25">
      <c r="A76" s="109">
        <v>193</v>
      </c>
      <c r="B76" s="109">
        <v>73</v>
      </c>
      <c r="C76" s="109" t="s">
        <v>713</v>
      </c>
      <c r="D76" s="69" t="s">
        <v>456</v>
      </c>
      <c r="E76" s="70" t="s">
        <v>710</v>
      </c>
      <c r="F76" s="69">
        <v>1</v>
      </c>
      <c r="G76" s="70"/>
      <c r="H76" s="70"/>
      <c r="I76" s="70"/>
      <c r="J76" s="70"/>
      <c r="K76" s="69">
        <v>1</v>
      </c>
      <c r="L76" s="70"/>
      <c r="M76" s="70"/>
      <c r="N76" s="70"/>
      <c r="O76" s="70"/>
      <c r="P76" s="111">
        <v>4033.33</v>
      </c>
      <c r="Q76" s="71"/>
      <c r="R76" s="71">
        <v>5</v>
      </c>
      <c r="S76" s="109" t="s">
        <v>430</v>
      </c>
      <c r="T76" s="70" t="s">
        <v>707</v>
      </c>
      <c r="U76" s="72" t="s">
        <v>711</v>
      </c>
      <c r="V76" s="7" t="s">
        <v>714</v>
      </c>
      <c r="W76" s="114" t="s">
        <v>216</v>
      </c>
      <c r="X76" s="114" t="s">
        <v>460</v>
      </c>
      <c r="Y76" s="116">
        <v>4033.33</v>
      </c>
      <c r="Z76" s="72"/>
      <c r="AA76" s="72"/>
      <c r="AB76" s="114" t="s">
        <v>33</v>
      </c>
      <c r="AC76" s="114" t="s">
        <v>34</v>
      </c>
    </row>
    <row r="77" spans="1:33" s="117" customFormat="1" ht="36.75" customHeight="1" x14ac:dyDescent="0.25">
      <c r="A77" s="109">
        <v>194</v>
      </c>
      <c r="B77" s="109">
        <v>74</v>
      </c>
      <c r="C77" s="109" t="s">
        <v>715</v>
      </c>
      <c r="D77" s="69" t="s">
        <v>456</v>
      </c>
      <c r="E77" s="70" t="s">
        <v>710</v>
      </c>
      <c r="F77" s="69">
        <v>1</v>
      </c>
      <c r="G77" s="70"/>
      <c r="H77" s="70"/>
      <c r="I77" s="70"/>
      <c r="J77" s="70"/>
      <c r="K77" s="69">
        <v>1</v>
      </c>
      <c r="L77" s="70"/>
      <c r="M77" s="70"/>
      <c r="N77" s="70"/>
      <c r="O77" s="70"/>
      <c r="P77" s="111">
        <v>4033.33</v>
      </c>
      <c r="Q77" s="71"/>
      <c r="R77" s="71">
        <v>5</v>
      </c>
      <c r="S77" s="109" t="s">
        <v>430</v>
      </c>
      <c r="T77" s="70" t="s">
        <v>707</v>
      </c>
      <c r="U77" s="72" t="s">
        <v>711</v>
      </c>
      <c r="V77" s="7" t="s">
        <v>716</v>
      </c>
      <c r="W77" s="114" t="s">
        <v>216</v>
      </c>
      <c r="X77" s="114" t="s">
        <v>460</v>
      </c>
      <c r="Y77" s="116">
        <v>4033.33</v>
      </c>
      <c r="Z77" s="72"/>
      <c r="AA77" s="72"/>
      <c r="AB77" s="114" t="s">
        <v>33</v>
      </c>
      <c r="AC77" s="114" t="s">
        <v>34</v>
      </c>
    </row>
    <row r="78" spans="1:33" s="148" customFormat="1" ht="36.75" customHeight="1" x14ac:dyDescent="0.25">
      <c r="A78" s="109">
        <v>207</v>
      </c>
      <c r="B78" s="109">
        <v>75</v>
      </c>
      <c r="C78" s="118" t="s">
        <v>211</v>
      </c>
      <c r="D78" s="118" t="s">
        <v>212</v>
      </c>
      <c r="E78" s="83" t="s">
        <v>213</v>
      </c>
      <c r="F78" s="70">
        <v>1</v>
      </c>
      <c r="G78" s="70"/>
      <c r="H78" s="70"/>
      <c r="I78" s="70"/>
      <c r="J78" s="70"/>
      <c r="K78" s="83">
        <v>1</v>
      </c>
      <c r="L78" s="70"/>
      <c r="M78" s="70"/>
      <c r="N78" s="70"/>
      <c r="O78" s="70"/>
      <c r="P78" s="119">
        <v>3680</v>
      </c>
      <c r="Q78" s="71"/>
      <c r="R78" s="71">
        <v>8</v>
      </c>
      <c r="S78" s="70" t="s">
        <v>28</v>
      </c>
      <c r="T78" s="70" t="s">
        <v>214</v>
      </c>
      <c r="U78" s="68" t="s">
        <v>215</v>
      </c>
      <c r="V78" s="84" t="s">
        <v>717</v>
      </c>
      <c r="W78" s="72" t="s">
        <v>216</v>
      </c>
      <c r="X78" s="72" t="s">
        <v>217</v>
      </c>
      <c r="Y78" s="116">
        <v>3680</v>
      </c>
      <c r="Z78" s="120" t="s">
        <v>218</v>
      </c>
      <c r="AA78" s="114"/>
      <c r="AB78" s="68" t="s">
        <v>33</v>
      </c>
      <c r="AC78" s="68" t="s">
        <v>34</v>
      </c>
      <c r="AG78" s="122"/>
    </row>
    <row r="79" spans="1:33" s="147" customFormat="1" ht="36.75" customHeight="1" x14ac:dyDescent="0.25">
      <c r="A79" s="109">
        <v>212</v>
      </c>
      <c r="B79" s="109">
        <v>76</v>
      </c>
      <c r="C79" s="109" t="s">
        <v>718</v>
      </c>
      <c r="D79" s="109" t="s">
        <v>719</v>
      </c>
      <c r="E79" s="70" t="s">
        <v>720</v>
      </c>
      <c r="F79" s="69">
        <v>1</v>
      </c>
      <c r="G79" s="69"/>
      <c r="H79" s="69"/>
      <c r="I79" s="69"/>
      <c r="J79" s="69"/>
      <c r="K79" s="69">
        <v>1</v>
      </c>
      <c r="L79" s="69"/>
      <c r="M79" s="69"/>
      <c r="N79" s="69"/>
      <c r="O79" s="69"/>
      <c r="P79" s="111">
        <v>4138</v>
      </c>
      <c r="Q79" s="71"/>
      <c r="R79" s="71">
        <v>7</v>
      </c>
      <c r="S79" s="70" t="s">
        <v>560</v>
      </c>
      <c r="T79" s="95" t="s">
        <v>223</v>
      </c>
      <c r="U79" s="72" t="s">
        <v>721</v>
      </c>
      <c r="V79" s="7" t="s">
        <v>722</v>
      </c>
      <c r="W79" s="72" t="s">
        <v>216</v>
      </c>
      <c r="X79" s="72" t="s">
        <v>443</v>
      </c>
      <c r="Y79" s="116">
        <v>4138</v>
      </c>
      <c r="Z79" s="72" t="s">
        <v>723</v>
      </c>
      <c r="AA79" s="72"/>
      <c r="AB79" s="72" t="s">
        <v>33</v>
      </c>
      <c r="AC79" s="72" t="s">
        <v>34</v>
      </c>
    </row>
    <row r="80" spans="1:33" s="152" customFormat="1" ht="36.75" customHeight="1" x14ac:dyDescent="0.25">
      <c r="A80" s="109">
        <v>219</v>
      </c>
      <c r="B80" s="109">
        <v>77</v>
      </c>
      <c r="C80" s="109" t="s">
        <v>724</v>
      </c>
      <c r="D80" s="101" t="s">
        <v>725</v>
      </c>
      <c r="E80" s="149"/>
      <c r="F80" s="109">
        <v>1</v>
      </c>
      <c r="G80" s="109"/>
      <c r="H80" s="109"/>
      <c r="I80" s="109"/>
      <c r="J80" s="109"/>
      <c r="K80" s="109">
        <v>1</v>
      </c>
      <c r="L80" s="109"/>
      <c r="M80" s="109"/>
      <c r="N80" s="109"/>
      <c r="O80" s="109"/>
      <c r="P80" s="111">
        <v>9980</v>
      </c>
      <c r="Q80" s="112"/>
      <c r="R80" s="112">
        <v>8</v>
      </c>
      <c r="S80" s="150" t="s">
        <v>430</v>
      </c>
      <c r="T80" s="101" t="s">
        <v>726</v>
      </c>
      <c r="U80" s="99" t="s">
        <v>727</v>
      </c>
      <c r="V80" s="115" t="s">
        <v>728</v>
      </c>
      <c r="W80" s="114" t="s">
        <v>216</v>
      </c>
      <c r="X80" s="114" t="s">
        <v>336</v>
      </c>
      <c r="Y80" s="129">
        <v>9980</v>
      </c>
      <c r="Z80" s="151" t="s">
        <v>729</v>
      </c>
      <c r="AA80" s="151"/>
      <c r="AB80" s="114" t="s">
        <v>33</v>
      </c>
      <c r="AC80" s="114" t="s">
        <v>34</v>
      </c>
      <c r="AD80" s="117"/>
      <c r="AG80" s="117"/>
    </row>
    <row r="81" spans="1:33" s="156" customFormat="1" ht="36.75" customHeight="1" x14ac:dyDescent="0.25">
      <c r="A81" s="109">
        <v>221</v>
      </c>
      <c r="B81" s="109">
        <v>78</v>
      </c>
      <c r="C81" s="136" t="s">
        <v>730</v>
      </c>
      <c r="D81" s="102" t="s">
        <v>197</v>
      </c>
      <c r="E81" s="153" t="s">
        <v>731</v>
      </c>
      <c r="F81" s="109">
        <v>1</v>
      </c>
      <c r="G81" s="109"/>
      <c r="H81" s="109"/>
      <c r="I81" s="109"/>
      <c r="J81" s="109"/>
      <c r="K81" s="136">
        <v>1</v>
      </c>
      <c r="L81" s="109"/>
      <c r="M81" s="109"/>
      <c r="N81" s="109"/>
      <c r="O81" s="109"/>
      <c r="P81" s="137">
        <v>48000</v>
      </c>
      <c r="Q81" s="133"/>
      <c r="R81" s="133">
        <v>10</v>
      </c>
      <c r="S81" s="154" t="s">
        <v>480</v>
      </c>
      <c r="T81" s="100" t="s">
        <v>732</v>
      </c>
      <c r="U81" s="155"/>
      <c r="V81" s="140" t="s">
        <v>733</v>
      </c>
      <c r="W81" s="114" t="s">
        <v>175</v>
      </c>
      <c r="X81" s="114" t="s">
        <v>176</v>
      </c>
      <c r="Y81" s="129">
        <f>48000+8360+21398+80302/2</f>
        <v>117909</v>
      </c>
      <c r="Z81" s="87" t="s">
        <v>734</v>
      </c>
      <c r="AA81" s="99"/>
      <c r="AB81" s="87" t="s">
        <v>33</v>
      </c>
      <c r="AC81" s="120" t="s">
        <v>34</v>
      </c>
      <c r="AD81" s="122"/>
      <c r="AG81" s="122"/>
    </row>
    <row r="82" spans="1:33" s="117" customFormat="1" ht="36.75" customHeight="1" x14ac:dyDescent="0.25">
      <c r="A82" s="109">
        <v>224</v>
      </c>
      <c r="B82" s="109">
        <v>79</v>
      </c>
      <c r="C82" s="109" t="s">
        <v>735</v>
      </c>
      <c r="D82" s="70" t="s">
        <v>648</v>
      </c>
      <c r="E82" s="109" t="s">
        <v>736</v>
      </c>
      <c r="F82" s="70">
        <v>1</v>
      </c>
      <c r="G82" s="70"/>
      <c r="H82" s="70"/>
      <c r="I82" s="70"/>
      <c r="J82" s="70"/>
      <c r="K82" s="70">
        <v>1</v>
      </c>
      <c r="L82" s="70"/>
      <c r="M82" s="70"/>
      <c r="N82" s="70"/>
      <c r="O82" s="70"/>
      <c r="P82" s="111">
        <v>2500</v>
      </c>
      <c r="Q82" s="71"/>
      <c r="R82" s="71">
        <v>8</v>
      </c>
      <c r="S82" s="70" t="s">
        <v>430</v>
      </c>
      <c r="T82" s="109" t="s">
        <v>737</v>
      </c>
      <c r="U82" s="114"/>
      <c r="V82" s="7" t="s">
        <v>738</v>
      </c>
      <c r="W82" s="72" t="s">
        <v>216</v>
      </c>
      <c r="X82" s="72" t="s">
        <v>443</v>
      </c>
      <c r="Y82" s="116">
        <v>2500</v>
      </c>
      <c r="Z82" s="114" t="s">
        <v>739</v>
      </c>
      <c r="AA82" s="114"/>
      <c r="AB82" s="74" t="s">
        <v>33</v>
      </c>
      <c r="AC82" s="72" t="s">
        <v>34</v>
      </c>
    </row>
    <row r="83" spans="1:33" s="117" customFormat="1" ht="36.75" customHeight="1" x14ac:dyDescent="0.25">
      <c r="A83" s="109">
        <v>228</v>
      </c>
      <c r="B83" s="109">
        <v>80</v>
      </c>
      <c r="C83" s="109" t="s">
        <v>740</v>
      </c>
      <c r="D83" s="70" t="s">
        <v>552</v>
      </c>
      <c r="E83" s="70" t="s">
        <v>741</v>
      </c>
      <c r="F83" s="109">
        <v>1</v>
      </c>
      <c r="G83" s="109"/>
      <c r="H83" s="109"/>
      <c r="I83" s="109"/>
      <c r="J83" s="109"/>
      <c r="K83" s="109">
        <v>1</v>
      </c>
      <c r="L83" s="109"/>
      <c r="M83" s="109"/>
      <c r="N83" s="109"/>
      <c r="O83" s="109"/>
      <c r="P83" s="111">
        <v>2150</v>
      </c>
      <c r="Q83" s="112"/>
      <c r="R83" s="112">
        <v>5</v>
      </c>
      <c r="S83" s="80" t="s">
        <v>430</v>
      </c>
      <c r="T83" s="109" t="s">
        <v>742</v>
      </c>
      <c r="U83" s="114" t="s">
        <v>743</v>
      </c>
      <c r="V83" s="7" t="s">
        <v>744</v>
      </c>
      <c r="W83" s="114" t="s">
        <v>216</v>
      </c>
      <c r="X83" s="114" t="s">
        <v>549</v>
      </c>
      <c r="Y83" s="116">
        <v>2150</v>
      </c>
      <c r="Z83" s="72" t="s">
        <v>745</v>
      </c>
      <c r="AA83" s="72"/>
      <c r="AB83" s="99" t="s">
        <v>33</v>
      </c>
      <c r="AC83" s="114" t="s">
        <v>34</v>
      </c>
    </row>
    <row r="84" spans="1:33" s="117" customFormat="1" ht="36.75" customHeight="1" x14ac:dyDescent="0.25">
      <c r="A84" s="109">
        <v>232</v>
      </c>
      <c r="B84" s="109">
        <v>81</v>
      </c>
      <c r="C84" s="109" t="s">
        <v>748</v>
      </c>
      <c r="D84" s="69" t="s">
        <v>456</v>
      </c>
      <c r="E84" s="70" t="s">
        <v>749</v>
      </c>
      <c r="F84" s="69">
        <v>1</v>
      </c>
      <c r="G84" s="69"/>
      <c r="H84" s="69"/>
      <c r="I84" s="69"/>
      <c r="J84" s="69"/>
      <c r="K84" s="69">
        <v>1</v>
      </c>
      <c r="L84" s="69"/>
      <c r="M84" s="69"/>
      <c r="N84" s="69"/>
      <c r="O84" s="69"/>
      <c r="P84" s="111">
        <v>8200</v>
      </c>
      <c r="Q84" s="71"/>
      <c r="R84" s="71">
        <v>8</v>
      </c>
      <c r="S84" s="70" t="s">
        <v>602</v>
      </c>
      <c r="T84" s="109" t="s">
        <v>746</v>
      </c>
      <c r="U84" s="127" t="s">
        <v>750</v>
      </c>
      <c r="V84" s="7" t="s">
        <v>751</v>
      </c>
      <c r="W84" s="114" t="s">
        <v>216</v>
      </c>
      <c r="X84" s="114" t="s">
        <v>460</v>
      </c>
      <c r="Y84" s="116">
        <v>8200</v>
      </c>
      <c r="Z84" s="94" t="s">
        <v>747</v>
      </c>
      <c r="AA84" s="94"/>
      <c r="AB84" s="114" t="s">
        <v>133</v>
      </c>
      <c r="AC84" s="72" t="s">
        <v>34</v>
      </c>
    </row>
    <row r="85" spans="1:33" s="117" customFormat="1" ht="36.75" customHeight="1" x14ac:dyDescent="0.25">
      <c r="A85" s="109">
        <v>254</v>
      </c>
      <c r="B85" s="109">
        <v>82</v>
      </c>
      <c r="C85" s="131" t="s">
        <v>235</v>
      </c>
      <c r="D85" s="131" t="s">
        <v>103</v>
      </c>
      <c r="E85" s="131" t="s">
        <v>236</v>
      </c>
      <c r="F85" s="109">
        <v>1</v>
      </c>
      <c r="G85" s="109"/>
      <c r="H85" s="109"/>
      <c r="I85" s="109"/>
      <c r="J85" s="109"/>
      <c r="K85" s="131">
        <v>1</v>
      </c>
      <c r="L85" s="109"/>
      <c r="M85" s="109"/>
      <c r="N85" s="109"/>
      <c r="O85" s="109"/>
      <c r="P85" s="132">
        <v>4000</v>
      </c>
      <c r="Q85" s="133"/>
      <c r="R85" s="133">
        <v>8</v>
      </c>
      <c r="S85" s="131" t="s">
        <v>104</v>
      </c>
      <c r="T85" s="131" t="s">
        <v>237</v>
      </c>
      <c r="U85" s="134" t="s">
        <v>238</v>
      </c>
      <c r="V85" s="135" t="s">
        <v>752</v>
      </c>
      <c r="W85" s="114" t="s">
        <v>39</v>
      </c>
      <c r="X85" s="114" t="s">
        <v>105</v>
      </c>
      <c r="Y85" s="116">
        <v>4000</v>
      </c>
      <c r="Z85" s="114" t="s">
        <v>209</v>
      </c>
      <c r="AA85" s="114"/>
      <c r="AB85" s="114" t="s">
        <v>33</v>
      </c>
      <c r="AC85" s="114" t="s">
        <v>34</v>
      </c>
    </row>
    <row r="86" spans="1:33" s="117" customFormat="1" ht="36.75" customHeight="1" x14ac:dyDescent="0.25">
      <c r="A86" s="109">
        <v>255</v>
      </c>
      <c r="B86" s="109">
        <v>83</v>
      </c>
      <c r="C86" s="131" t="s">
        <v>239</v>
      </c>
      <c r="D86" s="131" t="s">
        <v>103</v>
      </c>
      <c r="E86" s="131" t="s">
        <v>236</v>
      </c>
      <c r="F86" s="109">
        <v>1</v>
      </c>
      <c r="G86" s="109"/>
      <c r="H86" s="109"/>
      <c r="I86" s="109"/>
      <c r="J86" s="109"/>
      <c r="K86" s="131">
        <v>1</v>
      </c>
      <c r="L86" s="109"/>
      <c r="M86" s="109"/>
      <c r="N86" s="109"/>
      <c r="O86" s="109"/>
      <c r="P86" s="132">
        <v>4000</v>
      </c>
      <c r="Q86" s="133"/>
      <c r="R86" s="133">
        <v>8</v>
      </c>
      <c r="S86" s="131" t="s">
        <v>104</v>
      </c>
      <c r="T86" s="131" t="s">
        <v>237</v>
      </c>
      <c r="U86" s="134" t="s">
        <v>238</v>
      </c>
      <c r="V86" s="135" t="s">
        <v>753</v>
      </c>
      <c r="W86" s="114" t="s">
        <v>39</v>
      </c>
      <c r="X86" s="114" t="s">
        <v>105</v>
      </c>
      <c r="Y86" s="116">
        <v>4000</v>
      </c>
      <c r="Z86" s="114" t="s">
        <v>209</v>
      </c>
      <c r="AA86" s="114"/>
      <c r="AB86" s="114" t="s">
        <v>33</v>
      </c>
      <c r="AC86" s="114" t="s">
        <v>34</v>
      </c>
    </row>
    <row r="87" spans="1:33" s="117" customFormat="1" ht="36.75" customHeight="1" x14ac:dyDescent="0.25">
      <c r="A87" s="109">
        <v>256</v>
      </c>
      <c r="B87" s="109">
        <v>84</v>
      </c>
      <c r="C87" s="131" t="s">
        <v>240</v>
      </c>
      <c r="D87" s="131" t="s">
        <v>103</v>
      </c>
      <c r="E87" s="131" t="s">
        <v>236</v>
      </c>
      <c r="F87" s="109">
        <v>1</v>
      </c>
      <c r="G87" s="109"/>
      <c r="H87" s="109"/>
      <c r="I87" s="109"/>
      <c r="J87" s="109"/>
      <c r="K87" s="131">
        <v>1</v>
      </c>
      <c r="L87" s="109"/>
      <c r="M87" s="109"/>
      <c r="N87" s="109"/>
      <c r="O87" s="109"/>
      <c r="P87" s="132">
        <v>4000</v>
      </c>
      <c r="Q87" s="133"/>
      <c r="R87" s="133">
        <v>8</v>
      </c>
      <c r="S87" s="131" t="s">
        <v>104</v>
      </c>
      <c r="T87" s="131" t="s">
        <v>237</v>
      </c>
      <c r="U87" s="134" t="s">
        <v>238</v>
      </c>
      <c r="V87" s="135" t="s">
        <v>754</v>
      </c>
      <c r="W87" s="114" t="s">
        <v>39</v>
      </c>
      <c r="X87" s="114" t="s">
        <v>105</v>
      </c>
      <c r="Y87" s="116">
        <v>4000</v>
      </c>
      <c r="Z87" s="114" t="s">
        <v>209</v>
      </c>
      <c r="AA87" s="114"/>
      <c r="AB87" s="114" t="s">
        <v>33</v>
      </c>
      <c r="AC87" s="114" t="s">
        <v>34</v>
      </c>
    </row>
    <row r="88" spans="1:33" s="117" customFormat="1" ht="36.75" customHeight="1" x14ac:dyDescent="0.25">
      <c r="A88" s="109">
        <v>257</v>
      </c>
      <c r="B88" s="109">
        <v>85</v>
      </c>
      <c r="C88" s="131" t="s">
        <v>241</v>
      </c>
      <c r="D88" s="131" t="s">
        <v>103</v>
      </c>
      <c r="E88" s="131" t="s">
        <v>236</v>
      </c>
      <c r="F88" s="109">
        <v>1</v>
      </c>
      <c r="G88" s="109"/>
      <c r="H88" s="109"/>
      <c r="I88" s="109"/>
      <c r="J88" s="109"/>
      <c r="K88" s="131">
        <v>1</v>
      </c>
      <c r="L88" s="109"/>
      <c r="M88" s="109"/>
      <c r="N88" s="109"/>
      <c r="O88" s="109"/>
      <c r="P88" s="132">
        <v>4000</v>
      </c>
      <c r="Q88" s="133"/>
      <c r="R88" s="133">
        <v>8</v>
      </c>
      <c r="S88" s="131" t="s">
        <v>104</v>
      </c>
      <c r="T88" s="131" t="s">
        <v>237</v>
      </c>
      <c r="U88" s="134" t="s">
        <v>238</v>
      </c>
      <c r="V88" s="135" t="s">
        <v>755</v>
      </c>
      <c r="W88" s="114" t="s">
        <v>39</v>
      </c>
      <c r="X88" s="114" t="s">
        <v>105</v>
      </c>
      <c r="Y88" s="116">
        <v>4000</v>
      </c>
      <c r="Z88" s="114" t="s">
        <v>209</v>
      </c>
      <c r="AA88" s="114"/>
      <c r="AB88" s="114" t="s">
        <v>33</v>
      </c>
      <c r="AC88" s="114" t="s">
        <v>34</v>
      </c>
    </row>
    <row r="89" spans="1:33" s="117" customFormat="1" ht="36.75" customHeight="1" x14ac:dyDescent="0.25">
      <c r="A89" s="109">
        <v>258</v>
      </c>
      <c r="B89" s="109">
        <v>86</v>
      </c>
      <c r="C89" s="131" t="s">
        <v>242</v>
      </c>
      <c r="D89" s="131" t="s">
        <v>103</v>
      </c>
      <c r="E89" s="131" t="s">
        <v>236</v>
      </c>
      <c r="F89" s="109">
        <v>1</v>
      </c>
      <c r="G89" s="109"/>
      <c r="H89" s="109"/>
      <c r="I89" s="109"/>
      <c r="J89" s="109"/>
      <c r="K89" s="131">
        <v>1</v>
      </c>
      <c r="L89" s="109"/>
      <c r="M89" s="109"/>
      <c r="N89" s="109"/>
      <c r="O89" s="109"/>
      <c r="P89" s="132">
        <v>4000</v>
      </c>
      <c r="Q89" s="133"/>
      <c r="R89" s="133">
        <v>8</v>
      </c>
      <c r="S89" s="131" t="s">
        <v>104</v>
      </c>
      <c r="T89" s="131" t="s">
        <v>237</v>
      </c>
      <c r="U89" s="134" t="s">
        <v>238</v>
      </c>
      <c r="V89" s="135" t="s">
        <v>756</v>
      </c>
      <c r="W89" s="114" t="s">
        <v>39</v>
      </c>
      <c r="X89" s="114" t="s">
        <v>105</v>
      </c>
      <c r="Y89" s="116">
        <v>4000</v>
      </c>
      <c r="Z89" s="114" t="s">
        <v>209</v>
      </c>
      <c r="AA89" s="114"/>
      <c r="AB89" s="114" t="s">
        <v>33</v>
      </c>
      <c r="AC89" s="114" t="s">
        <v>34</v>
      </c>
    </row>
    <row r="90" spans="1:33" s="117" customFormat="1" ht="36.75" customHeight="1" x14ac:dyDescent="0.25">
      <c r="A90" s="109">
        <v>259</v>
      </c>
      <c r="B90" s="109">
        <v>87</v>
      </c>
      <c r="C90" s="131" t="s">
        <v>243</v>
      </c>
      <c r="D90" s="131" t="s">
        <v>103</v>
      </c>
      <c r="E90" s="131" t="s">
        <v>236</v>
      </c>
      <c r="F90" s="109">
        <v>1</v>
      </c>
      <c r="G90" s="109"/>
      <c r="H90" s="109"/>
      <c r="I90" s="109"/>
      <c r="J90" s="109"/>
      <c r="K90" s="131">
        <v>1</v>
      </c>
      <c r="L90" s="109"/>
      <c r="M90" s="109"/>
      <c r="N90" s="109"/>
      <c r="O90" s="109"/>
      <c r="P90" s="132">
        <v>4000</v>
      </c>
      <c r="Q90" s="133"/>
      <c r="R90" s="133">
        <v>8</v>
      </c>
      <c r="S90" s="131" t="s">
        <v>104</v>
      </c>
      <c r="T90" s="131" t="s">
        <v>237</v>
      </c>
      <c r="U90" s="134" t="s">
        <v>238</v>
      </c>
      <c r="V90" s="135" t="s">
        <v>757</v>
      </c>
      <c r="W90" s="114" t="s">
        <v>39</v>
      </c>
      <c r="X90" s="114" t="s">
        <v>105</v>
      </c>
      <c r="Y90" s="116">
        <v>4000</v>
      </c>
      <c r="Z90" s="114" t="s">
        <v>209</v>
      </c>
      <c r="AA90" s="114"/>
      <c r="AB90" s="114" t="s">
        <v>33</v>
      </c>
      <c r="AC90" s="114" t="s">
        <v>34</v>
      </c>
    </row>
    <row r="91" spans="1:33" s="117" customFormat="1" ht="36.75" customHeight="1" x14ac:dyDescent="0.25">
      <c r="A91" s="109">
        <v>260</v>
      </c>
      <c r="B91" s="109">
        <v>88</v>
      </c>
      <c r="C91" s="131" t="s">
        <v>244</v>
      </c>
      <c r="D91" s="131" t="s">
        <v>103</v>
      </c>
      <c r="E91" s="131" t="s">
        <v>236</v>
      </c>
      <c r="F91" s="109">
        <v>1</v>
      </c>
      <c r="G91" s="109"/>
      <c r="H91" s="109"/>
      <c r="I91" s="109"/>
      <c r="J91" s="109"/>
      <c r="K91" s="131">
        <v>1</v>
      </c>
      <c r="L91" s="109"/>
      <c r="M91" s="109"/>
      <c r="N91" s="109"/>
      <c r="O91" s="109"/>
      <c r="P91" s="132">
        <v>4000</v>
      </c>
      <c r="Q91" s="133"/>
      <c r="R91" s="133">
        <v>8</v>
      </c>
      <c r="S91" s="131" t="s">
        <v>104</v>
      </c>
      <c r="T91" s="131" t="s">
        <v>237</v>
      </c>
      <c r="U91" s="134" t="s">
        <v>238</v>
      </c>
      <c r="V91" s="135" t="s">
        <v>758</v>
      </c>
      <c r="W91" s="114" t="s">
        <v>39</v>
      </c>
      <c r="X91" s="114" t="s">
        <v>105</v>
      </c>
      <c r="Y91" s="116">
        <v>4000</v>
      </c>
      <c r="Z91" s="114" t="s">
        <v>209</v>
      </c>
      <c r="AA91" s="114"/>
      <c r="AB91" s="114" t="s">
        <v>33</v>
      </c>
      <c r="AC91" s="114" t="s">
        <v>34</v>
      </c>
    </row>
    <row r="92" spans="1:33" s="117" customFormat="1" ht="36.75" customHeight="1" x14ac:dyDescent="0.25">
      <c r="A92" s="109">
        <v>261</v>
      </c>
      <c r="B92" s="109">
        <v>89</v>
      </c>
      <c r="C92" s="131" t="s">
        <v>245</v>
      </c>
      <c r="D92" s="131" t="s">
        <v>103</v>
      </c>
      <c r="E92" s="131" t="s">
        <v>236</v>
      </c>
      <c r="F92" s="109">
        <v>1</v>
      </c>
      <c r="G92" s="109"/>
      <c r="H92" s="109"/>
      <c r="I92" s="109"/>
      <c r="J92" s="109"/>
      <c r="K92" s="131">
        <v>1</v>
      </c>
      <c r="L92" s="109"/>
      <c r="M92" s="109"/>
      <c r="N92" s="109"/>
      <c r="O92" s="109"/>
      <c r="P92" s="132">
        <v>4000</v>
      </c>
      <c r="Q92" s="133"/>
      <c r="R92" s="133">
        <v>8</v>
      </c>
      <c r="S92" s="131" t="s">
        <v>104</v>
      </c>
      <c r="T92" s="131" t="s">
        <v>237</v>
      </c>
      <c r="U92" s="134" t="s">
        <v>238</v>
      </c>
      <c r="V92" s="135" t="s">
        <v>759</v>
      </c>
      <c r="W92" s="114" t="s">
        <v>39</v>
      </c>
      <c r="X92" s="114" t="s">
        <v>105</v>
      </c>
      <c r="Y92" s="116">
        <v>4000</v>
      </c>
      <c r="Z92" s="114" t="s">
        <v>209</v>
      </c>
      <c r="AA92" s="114"/>
      <c r="AB92" s="114" t="s">
        <v>33</v>
      </c>
      <c r="AC92" s="114" t="s">
        <v>34</v>
      </c>
    </row>
    <row r="93" spans="1:33" s="117" customFormat="1" ht="36.75" customHeight="1" x14ac:dyDescent="0.25">
      <c r="A93" s="109">
        <v>279</v>
      </c>
      <c r="B93" s="109">
        <v>90</v>
      </c>
      <c r="C93" s="109" t="s">
        <v>761</v>
      </c>
      <c r="D93" s="69" t="s">
        <v>456</v>
      </c>
      <c r="E93" s="109" t="s">
        <v>628</v>
      </c>
      <c r="F93" s="69">
        <v>1</v>
      </c>
      <c r="G93" s="69"/>
      <c r="H93" s="69"/>
      <c r="I93" s="69"/>
      <c r="J93" s="69"/>
      <c r="K93" s="69">
        <v>1</v>
      </c>
      <c r="L93" s="69"/>
      <c r="M93" s="69"/>
      <c r="N93" s="69"/>
      <c r="O93" s="69"/>
      <c r="P93" s="111">
        <v>7500</v>
      </c>
      <c r="Q93" s="71"/>
      <c r="R93" s="71">
        <v>5</v>
      </c>
      <c r="S93" s="80" t="s">
        <v>430</v>
      </c>
      <c r="T93" s="109" t="s">
        <v>760</v>
      </c>
      <c r="U93" s="78" t="s">
        <v>762</v>
      </c>
      <c r="V93" s="7" t="s">
        <v>763</v>
      </c>
      <c r="W93" s="114" t="s">
        <v>216</v>
      </c>
      <c r="X93" s="114" t="s">
        <v>460</v>
      </c>
      <c r="Y93" s="116">
        <v>7500</v>
      </c>
      <c r="Z93" s="114"/>
      <c r="AA93" s="114"/>
      <c r="AB93" s="114" t="s">
        <v>33</v>
      </c>
      <c r="AC93" s="114" t="s">
        <v>34</v>
      </c>
    </row>
    <row r="94" spans="1:33" s="117" customFormat="1" ht="36.75" customHeight="1" x14ac:dyDescent="0.25">
      <c r="A94" s="109">
        <v>303</v>
      </c>
      <c r="B94" s="109">
        <v>91</v>
      </c>
      <c r="C94" s="131" t="s">
        <v>262</v>
      </c>
      <c r="D94" s="131" t="s">
        <v>103</v>
      </c>
      <c r="E94" s="131" t="s">
        <v>236</v>
      </c>
      <c r="F94" s="70">
        <v>1</v>
      </c>
      <c r="G94" s="70"/>
      <c r="H94" s="70"/>
      <c r="I94" s="70"/>
      <c r="J94" s="70"/>
      <c r="K94" s="86">
        <v>1</v>
      </c>
      <c r="L94" s="70"/>
      <c r="M94" s="70"/>
      <c r="N94" s="70"/>
      <c r="O94" s="70"/>
      <c r="P94" s="132">
        <v>3500</v>
      </c>
      <c r="Q94" s="88"/>
      <c r="R94" s="133">
        <v>8</v>
      </c>
      <c r="S94" s="131" t="s">
        <v>104</v>
      </c>
      <c r="T94" s="131" t="s">
        <v>263</v>
      </c>
      <c r="U94" s="134" t="s">
        <v>264</v>
      </c>
      <c r="V94" s="135" t="s">
        <v>764</v>
      </c>
      <c r="W94" s="114" t="s">
        <v>39</v>
      </c>
      <c r="X94" s="114" t="s">
        <v>105</v>
      </c>
      <c r="Y94" s="116">
        <f t="shared" ref="Y94:Y101" si="0">3500+1011.67</f>
        <v>4511.67</v>
      </c>
      <c r="Z94" s="114" t="s">
        <v>265</v>
      </c>
      <c r="AA94" s="114"/>
      <c r="AB94" s="114" t="s">
        <v>33</v>
      </c>
      <c r="AC94" s="114" t="s">
        <v>34</v>
      </c>
    </row>
    <row r="95" spans="1:33" s="117" customFormat="1" ht="36.75" customHeight="1" x14ac:dyDescent="0.25">
      <c r="A95" s="109">
        <v>304</v>
      </c>
      <c r="B95" s="109">
        <v>92</v>
      </c>
      <c r="C95" s="131" t="s">
        <v>266</v>
      </c>
      <c r="D95" s="131" t="s">
        <v>103</v>
      </c>
      <c r="E95" s="131" t="s">
        <v>236</v>
      </c>
      <c r="F95" s="70">
        <v>1</v>
      </c>
      <c r="G95" s="70"/>
      <c r="H95" s="70"/>
      <c r="I95" s="70"/>
      <c r="J95" s="70"/>
      <c r="K95" s="86">
        <v>1</v>
      </c>
      <c r="L95" s="70"/>
      <c r="M95" s="70"/>
      <c r="N95" s="70"/>
      <c r="O95" s="70"/>
      <c r="P95" s="132">
        <v>3500</v>
      </c>
      <c r="Q95" s="88"/>
      <c r="R95" s="133">
        <v>8</v>
      </c>
      <c r="S95" s="131" t="s">
        <v>104</v>
      </c>
      <c r="T95" s="131" t="s">
        <v>263</v>
      </c>
      <c r="U95" s="134" t="s">
        <v>264</v>
      </c>
      <c r="V95" s="135" t="s">
        <v>765</v>
      </c>
      <c r="W95" s="114" t="s">
        <v>39</v>
      </c>
      <c r="X95" s="114" t="s">
        <v>105</v>
      </c>
      <c r="Y95" s="116">
        <f t="shared" si="0"/>
        <v>4511.67</v>
      </c>
      <c r="Z95" s="114" t="s">
        <v>265</v>
      </c>
      <c r="AA95" s="114"/>
      <c r="AB95" s="114" t="s">
        <v>33</v>
      </c>
      <c r="AC95" s="114" t="s">
        <v>34</v>
      </c>
    </row>
    <row r="96" spans="1:33" s="117" customFormat="1" ht="36.75" customHeight="1" x14ac:dyDescent="0.25">
      <c r="A96" s="109">
        <v>305</v>
      </c>
      <c r="B96" s="109">
        <v>93</v>
      </c>
      <c r="C96" s="131" t="s">
        <v>267</v>
      </c>
      <c r="D96" s="131" t="s">
        <v>103</v>
      </c>
      <c r="E96" s="131" t="s">
        <v>236</v>
      </c>
      <c r="F96" s="70">
        <v>1</v>
      </c>
      <c r="G96" s="70"/>
      <c r="H96" s="70"/>
      <c r="I96" s="70"/>
      <c r="J96" s="70"/>
      <c r="K96" s="86">
        <v>1</v>
      </c>
      <c r="L96" s="70"/>
      <c r="M96" s="70"/>
      <c r="N96" s="70"/>
      <c r="O96" s="70"/>
      <c r="P96" s="132">
        <v>3500</v>
      </c>
      <c r="Q96" s="88"/>
      <c r="R96" s="133">
        <v>8</v>
      </c>
      <c r="S96" s="131" t="s">
        <v>104</v>
      </c>
      <c r="T96" s="131" t="s">
        <v>263</v>
      </c>
      <c r="U96" s="134" t="s">
        <v>264</v>
      </c>
      <c r="V96" s="135" t="s">
        <v>766</v>
      </c>
      <c r="W96" s="114" t="s">
        <v>39</v>
      </c>
      <c r="X96" s="114" t="s">
        <v>105</v>
      </c>
      <c r="Y96" s="116">
        <f t="shared" si="0"/>
        <v>4511.67</v>
      </c>
      <c r="Z96" s="114" t="s">
        <v>265</v>
      </c>
      <c r="AA96" s="114"/>
      <c r="AB96" s="114" t="s">
        <v>33</v>
      </c>
      <c r="AC96" s="114" t="s">
        <v>34</v>
      </c>
    </row>
    <row r="97" spans="1:29" s="117" customFormat="1" ht="36.75" customHeight="1" x14ac:dyDescent="0.25">
      <c r="A97" s="109">
        <v>306</v>
      </c>
      <c r="B97" s="109">
        <v>94</v>
      </c>
      <c r="C97" s="131" t="s">
        <v>268</v>
      </c>
      <c r="D97" s="131" t="s">
        <v>103</v>
      </c>
      <c r="E97" s="131" t="s">
        <v>236</v>
      </c>
      <c r="F97" s="70">
        <v>1</v>
      </c>
      <c r="G97" s="70"/>
      <c r="H97" s="70"/>
      <c r="I97" s="70"/>
      <c r="J97" s="70"/>
      <c r="K97" s="86">
        <v>1</v>
      </c>
      <c r="L97" s="70"/>
      <c r="M97" s="70"/>
      <c r="N97" s="70"/>
      <c r="O97" s="70"/>
      <c r="P97" s="132">
        <v>3500</v>
      </c>
      <c r="Q97" s="88"/>
      <c r="R97" s="133">
        <v>8</v>
      </c>
      <c r="S97" s="131" t="s">
        <v>104</v>
      </c>
      <c r="T97" s="131" t="s">
        <v>263</v>
      </c>
      <c r="U97" s="134" t="s">
        <v>264</v>
      </c>
      <c r="V97" s="135" t="s">
        <v>767</v>
      </c>
      <c r="W97" s="114" t="s">
        <v>39</v>
      </c>
      <c r="X97" s="114" t="s">
        <v>105</v>
      </c>
      <c r="Y97" s="116">
        <f t="shared" si="0"/>
        <v>4511.67</v>
      </c>
      <c r="Z97" s="114" t="s">
        <v>265</v>
      </c>
      <c r="AA97" s="114"/>
      <c r="AB97" s="114" t="s">
        <v>33</v>
      </c>
      <c r="AC97" s="114" t="s">
        <v>34</v>
      </c>
    </row>
    <row r="98" spans="1:29" s="117" customFormat="1" ht="36.75" customHeight="1" x14ac:dyDescent="0.25">
      <c r="A98" s="109">
        <v>307</v>
      </c>
      <c r="B98" s="109">
        <v>95</v>
      </c>
      <c r="C98" s="131" t="s">
        <v>269</v>
      </c>
      <c r="D98" s="131" t="s">
        <v>103</v>
      </c>
      <c r="E98" s="131" t="s">
        <v>236</v>
      </c>
      <c r="F98" s="70">
        <v>1</v>
      </c>
      <c r="G98" s="70"/>
      <c r="H98" s="70"/>
      <c r="I98" s="70"/>
      <c r="J98" s="70"/>
      <c r="K98" s="86">
        <v>1</v>
      </c>
      <c r="L98" s="70"/>
      <c r="M98" s="70"/>
      <c r="N98" s="70"/>
      <c r="O98" s="70"/>
      <c r="P98" s="132">
        <v>3500</v>
      </c>
      <c r="Q98" s="88"/>
      <c r="R98" s="133">
        <v>8</v>
      </c>
      <c r="S98" s="131" t="s">
        <v>104</v>
      </c>
      <c r="T98" s="131" t="s">
        <v>263</v>
      </c>
      <c r="U98" s="134" t="s">
        <v>264</v>
      </c>
      <c r="V98" s="135" t="s">
        <v>768</v>
      </c>
      <c r="W98" s="114" t="s">
        <v>39</v>
      </c>
      <c r="X98" s="114" t="s">
        <v>105</v>
      </c>
      <c r="Y98" s="116">
        <f t="shared" si="0"/>
        <v>4511.67</v>
      </c>
      <c r="Z98" s="114" t="s">
        <v>265</v>
      </c>
      <c r="AA98" s="114"/>
      <c r="AB98" s="114" t="s">
        <v>33</v>
      </c>
      <c r="AC98" s="114" t="s">
        <v>34</v>
      </c>
    </row>
    <row r="99" spans="1:29" s="117" customFormat="1" ht="36.75" customHeight="1" x14ac:dyDescent="0.25">
      <c r="A99" s="109">
        <v>308</v>
      </c>
      <c r="B99" s="109">
        <v>96</v>
      </c>
      <c r="C99" s="131" t="s">
        <v>270</v>
      </c>
      <c r="D99" s="131" t="s">
        <v>103</v>
      </c>
      <c r="E99" s="131" t="s">
        <v>236</v>
      </c>
      <c r="F99" s="70">
        <v>1</v>
      </c>
      <c r="G99" s="70"/>
      <c r="H99" s="70"/>
      <c r="I99" s="70"/>
      <c r="J99" s="70"/>
      <c r="K99" s="86">
        <v>1</v>
      </c>
      <c r="L99" s="70"/>
      <c r="M99" s="70"/>
      <c r="N99" s="70"/>
      <c r="O99" s="70"/>
      <c r="P99" s="132">
        <v>3500</v>
      </c>
      <c r="Q99" s="88"/>
      <c r="R99" s="133">
        <v>8</v>
      </c>
      <c r="S99" s="131" t="s">
        <v>104</v>
      </c>
      <c r="T99" s="131" t="s">
        <v>263</v>
      </c>
      <c r="U99" s="134" t="s">
        <v>264</v>
      </c>
      <c r="V99" s="135" t="s">
        <v>769</v>
      </c>
      <c r="W99" s="114" t="s">
        <v>39</v>
      </c>
      <c r="X99" s="114" t="s">
        <v>105</v>
      </c>
      <c r="Y99" s="116">
        <f t="shared" si="0"/>
        <v>4511.67</v>
      </c>
      <c r="Z99" s="114" t="s">
        <v>265</v>
      </c>
      <c r="AA99" s="114"/>
      <c r="AB99" s="114" t="s">
        <v>33</v>
      </c>
      <c r="AC99" s="114" t="s">
        <v>34</v>
      </c>
    </row>
    <row r="100" spans="1:29" s="117" customFormat="1" ht="36.75" customHeight="1" x14ac:dyDescent="0.25">
      <c r="A100" s="109">
        <v>309</v>
      </c>
      <c r="B100" s="109">
        <v>97</v>
      </c>
      <c r="C100" s="131" t="s">
        <v>271</v>
      </c>
      <c r="D100" s="131" t="s">
        <v>103</v>
      </c>
      <c r="E100" s="131" t="s">
        <v>236</v>
      </c>
      <c r="F100" s="70">
        <v>1</v>
      </c>
      <c r="G100" s="70"/>
      <c r="H100" s="70"/>
      <c r="I100" s="70"/>
      <c r="J100" s="70"/>
      <c r="K100" s="86">
        <v>1</v>
      </c>
      <c r="L100" s="70"/>
      <c r="M100" s="70"/>
      <c r="N100" s="70"/>
      <c r="O100" s="70"/>
      <c r="P100" s="132">
        <v>3500</v>
      </c>
      <c r="Q100" s="88"/>
      <c r="R100" s="133">
        <v>8</v>
      </c>
      <c r="S100" s="131" t="s">
        <v>104</v>
      </c>
      <c r="T100" s="131" t="s">
        <v>263</v>
      </c>
      <c r="U100" s="134" t="s">
        <v>264</v>
      </c>
      <c r="V100" s="135" t="s">
        <v>770</v>
      </c>
      <c r="W100" s="114" t="s">
        <v>39</v>
      </c>
      <c r="X100" s="114" t="s">
        <v>105</v>
      </c>
      <c r="Y100" s="116">
        <f t="shared" si="0"/>
        <v>4511.67</v>
      </c>
      <c r="Z100" s="114" t="s">
        <v>265</v>
      </c>
      <c r="AA100" s="114"/>
      <c r="AB100" s="114" t="s">
        <v>33</v>
      </c>
      <c r="AC100" s="114" t="s">
        <v>34</v>
      </c>
    </row>
    <row r="101" spans="1:29" s="117" customFormat="1" ht="36.75" customHeight="1" x14ac:dyDescent="0.25">
      <c r="A101" s="109">
        <v>310</v>
      </c>
      <c r="B101" s="109">
        <v>98</v>
      </c>
      <c r="C101" s="131" t="s">
        <v>272</v>
      </c>
      <c r="D101" s="131" t="s">
        <v>103</v>
      </c>
      <c r="E101" s="131" t="s">
        <v>236</v>
      </c>
      <c r="F101" s="70">
        <v>1</v>
      </c>
      <c r="G101" s="70"/>
      <c r="H101" s="70"/>
      <c r="I101" s="70"/>
      <c r="J101" s="70"/>
      <c r="K101" s="86">
        <v>1</v>
      </c>
      <c r="L101" s="70"/>
      <c r="M101" s="70"/>
      <c r="N101" s="70"/>
      <c r="O101" s="70"/>
      <c r="P101" s="132">
        <v>3500</v>
      </c>
      <c r="Q101" s="88"/>
      <c r="R101" s="133">
        <v>8</v>
      </c>
      <c r="S101" s="131" t="s">
        <v>104</v>
      </c>
      <c r="T101" s="131" t="s">
        <v>263</v>
      </c>
      <c r="U101" s="134" t="s">
        <v>264</v>
      </c>
      <c r="V101" s="135" t="s">
        <v>771</v>
      </c>
      <c r="W101" s="114" t="s">
        <v>39</v>
      </c>
      <c r="X101" s="114" t="s">
        <v>105</v>
      </c>
      <c r="Y101" s="116">
        <f t="shared" si="0"/>
        <v>4511.67</v>
      </c>
      <c r="Z101" s="114" t="s">
        <v>265</v>
      </c>
      <c r="AA101" s="114"/>
      <c r="AB101" s="114" t="s">
        <v>33</v>
      </c>
      <c r="AC101" s="114" t="s">
        <v>34</v>
      </c>
    </row>
    <row r="102" spans="1:29" s="117" customFormat="1" ht="36.75" customHeight="1" x14ac:dyDescent="0.25">
      <c r="A102" s="109">
        <v>355</v>
      </c>
      <c r="B102" s="109">
        <v>99</v>
      </c>
      <c r="C102" s="131" t="s">
        <v>279</v>
      </c>
      <c r="D102" s="91" t="s">
        <v>280</v>
      </c>
      <c r="E102" s="131" t="s">
        <v>281</v>
      </c>
      <c r="F102" s="109">
        <v>1</v>
      </c>
      <c r="G102" s="109"/>
      <c r="H102" s="109"/>
      <c r="I102" s="109"/>
      <c r="J102" s="109"/>
      <c r="K102" s="131">
        <v>1</v>
      </c>
      <c r="L102" s="109"/>
      <c r="M102" s="109"/>
      <c r="N102" s="109"/>
      <c r="O102" s="109"/>
      <c r="P102" s="132">
        <v>26300</v>
      </c>
      <c r="Q102" s="133"/>
      <c r="R102" s="133">
        <v>8</v>
      </c>
      <c r="S102" s="138" t="s">
        <v>28</v>
      </c>
      <c r="T102" s="131" t="s">
        <v>282</v>
      </c>
      <c r="U102" s="89" t="s">
        <v>283</v>
      </c>
      <c r="V102" s="135" t="s">
        <v>772</v>
      </c>
      <c r="W102" s="114" t="s">
        <v>119</v>
      </c>
      <c r="X102" s="114" t="s">
        <v>120</v>
      </c>
      <c r="Y102" s="116">
        <v>26300</v>
      </c>
      <c r="Z102" s="114" t="s">
        <v>284</v>
      </c>
      <c r="AA102" s="114"/>
      <c r="AB102" s="99" t="s">
        <v>33</v>
      </c>
      <c r="AC102" s="114" t="s">
        <v>34</v>
      </c>
    </row>
    <row r="103" spans="1:29" s="117" customFormat="1" ht="36.75" customHeight="1" x14ac:dyDescent="0.25">
      <c r="A103" s="109">
        <v>361</v>
      </c>
      <c r="B103" s="109">
        <v>100</v>
      </c>
      <c r="C103" s="109" t="s">
        <v>773</v>
      </c>
      <c r="D103" s="70" t="s">
        <v>648</v>
      </c>
      <c r="E103" s="70" t="s">
        <v>774</v>
      </c>
      <c r="F103" s="70">
        <v>1</v>
      </c>
      <c r="G103" s="70"/>
      <c r="H103" s="70"/>
      <c r="I103" s="70"/>
      <c r="J103" s="70"/>
      <c r="K103" s="70">
        <v>1</v>
      </c>
      <c r="L103" s="70"/>
      <c r="M103" s="70"/>
      <c r="N103" s="70"/>
      <c r="O103" s="70"/>
      <c r="P103" s="111">
        <v>2900</v>
      </c>
      <c r="Q103" s="71"/>
      <c r="R103" s="71">
        <v>5</v>
      </c>
      <c r="S103" s="80" t="s">
        <v>430</v>
      </c>
      <c r="T103" s="109" t="s">
        <v>775</v>
      </c>
      <c r="U103" s="127" t="s">
        <v>776</v>
      </c>
      <c r="V103" s="7" t="s">
        <v>777</v>
      </c>
      <c r="W103" s="114" t="s">
        <v>216</v>
      </c>
      <c r="X103" s="114" t="s">
        <v>549</v>
      </c>
      <c r="Y103" s="116">
        <v>2900</v>
      </c>
      <c r="Z103" s="72" t="s">
        <v>778</v>
      </c>
      <c r="AA103" s="72"/>
      <c r="AB103" s="72" t="s">
        <v>33</v>
      </c>
      <c r="AC103" s="114" t="s">
        <v>34</v>
      </c>
    </row>
    <row r="104" spans="1:29" s="117" customFormat="1" ht="36.75" customHeight="1" x14ac:dyDescent="0.25">
      <c r="A104" s="109">
        <v>365</v>
      </c>
      <c r="B104" s="109">
        <v>101</v>
      </c>
      <c r="C104" s="109" t="s">
        <v>779</v>
      </c>
      <c r="D104" s="69" t="s">
        <v>456</v>
      </c>
      <c r="E104" s="109" t="s">
        <v>628</v>
      </c>
      <c r="F104" s="69">
        <v>1</v>
      </c>
      <c r="G104" s="69"/>
      <c r="H104" s="69"/>
      <c r="I104" s="69"/>
      <c r="J104" s="69"/>
      <c r="K104" s="69">
        <v>1</v>
      </c>
      <c r="L104" s="69"/>
      <c r="M104" s="69"/>
      <c r="N104" s="69"/>
      <c r="O104" s="69"/>
      <c r="P104" s="111">
        <v>4850</v>
      </c>
      <c r="Q104" s="71"/>
      <c r="R104" s="71">
        <v>5</v>
      </c>
      <c r="S104" s="113" t="s">
        <v>430</v>
      </c>
      <c r="T104" s="109" t="s">
        <v>775</v>
      </c>
      <c r="U104" s="78"/>
      <c r="V104" s="7" t="s">
        <v>780</v>
      </c>
      <c r="W104" s="114" t="s">
        <v>216</v>
      </c>
      <c r="X104" s="114" t="s">
        <v>460</v>
      </c>
      <c r="Y104" s="116">
        <v>4850</v>
      </c>
      <c r="Z104" s="114"/>
      <c r="AA104" s="114"/>
      <c r="AB104" s="99" t="s">
        <v>33</v>
      </c>
      <c r="AC104" s="114" t="s">
        <v>34</v>
      </c>
    </row>
    <row r="105" spans="1:29" s="117" customFormat="1" ht="36.75" customHeight="1" x14ac:dyDescent="0.25">
      <c r="A105" s="109">
        <v>373</v>
      </c>
      <c r="B105" s="109">
        <v>102</v>
      </c>
      <c r="C105" s="131" t="s">
        <v>285</v>
      </c>
      <c r="D105" s="131" t="s">
        <v>103</v>
      </c>
      <c r="E105" s="131" t="s">
        <v>236</v>
      </c>
      <c r="F105" s="109">
        <v>1</v>
      </c>
      <c r="G105" s="109"/>
      <c r="H105" s="109"/>
      <c r="I105" s="109"/>
      <c r="J105" s="109"/>
      <c r="K105" s="131">
        <v>1</v>
      </c>
      <c r="L105" s="109"/>
      <c r="M105" s="109"/>
      <c r="N105" s="109"/>
      <c r="O105" s="109"/>
      <c r="P105" s="132">
        <v>4000</v>
      </c>
      <c r="Q105" s="133"/>
      <c r="R105" s="133">
        <v>8</v>
      </c>
      <c r="S105" s="131" t="s">
        <v>104</v>
      </c>
      <c r="T105" s="131" t="s">
        <v>286</v>
      </c>
      <c r="U105" s="134" t="s">
        <v>287</v>
      </c>
      <c r="V105" s="135" t="s">
        <v>781</v>
      </c>
      <c r="W105" s="114" t="s">
        <v>39</v>
      </c>
      <c r="X105" s="114" t="s">
        <v>105</v>
      </c>
      <c r="Y105" s="116">
        <v>4000</v>
      </c>
      <c r="Z105" s="114" t="s">
        <v>265</v>
      </c>
      <c r="AA105" s="114"/>
      <c r="AB105" s="114" t="s">
        <v>33</v>
      </c>
      <c r="AC105" s="114" t="s">
        <v>34</v>
      </c>
    </row>
    <row r="106" spans="1:29" s="117" customFormat="1" ht="36.75" customHeight="1" x14ac:dyDescent="0.25">
      <c r="A106" s="109">
        <v>374</v>
      </c>
      <c r="B106" s="109">
        <v>103</v>
      </c>
      <c r="C106" s="131" t="s">
        <v>288</v>
      </c>
      <c r="D106" s="131" t="s">
        <v>103</v>
      </c>
      <c r="E106" s="131" t="s">
        <v>236</v>
      </c>
      <c r="F106" s="109">
        <v>1</v>
      </c>
      <c r="G106" s="109"/>
      <c r="H106" s="109"/>
      <c r="I106" s="109"/>
      <c r="J106" s="109"/>
      <c r="K106" s="131">
        <v>1</v>
      </c>
      <c r="L106" s="109"/>
      <c r="M106" s="109"/>
      <c r="N106" s="109"/>
      <c r="O106" s="109"/>
      <c r="P106" s="132">
        <v>4000</v>
      </c>
      <c r="Q106" s="133"/>
      <c r="R106" s="133">
        <v>8</v>
      </c>
      <c r="S106" s="131" t="s">
        <v>104</v>
      </c>
      <c r="T106" s="131" t="s">
        <v>286</v>
      </c>
      <c r="U106" s="134" t="s">
        <v>287</v>
      </c>
      <c r="V106" s="135" t="s">
        <v>782</v>
      </c>
      <c r="W106" s="114" t="s">
        <v>39</v>
      </c>
      <c r="X106" s="114" t="s">
        <v>105</v>
      </c>
      <c r="Y106" s="116">
        <v>4000</v>
      </c>
      <c r="Z106" s="114" t="s">
        <v>265</v>
      </c>
      <c r="AA106" s="114"/>
      <c r="AB106" s="114" t="s">
        <v>33</v>
      </c>
      <c r="AC106" s="114" t="s">
        <v>34</v>
      </c>
    </row>
    <row r="107" spans="1:29" s="122" customFormat="1" ht="36.75" customHeight="1" x14ac:dyDescent="0.25">
      <c r="A107" s="109">
        <v>560</v>
      </c>
      <c r="B107" s="109">
        <v>104</v>
      </c>
      <c r="C107" s="136" t="s">
        <v>783</v>
      </c>
      <c r="D107" s="103" t="s">
        <v>784</v>
      </c>
      <c r="E107" s="136" t="s">
        <v>785</v>
      </c>
      <c r="F107" s="109">
        <v>1</v>
      </c>
      <c r="G107" s="109"/>
      <c r="H107" s="109"/>
      <c r="I107" s="109"/>
      <c r="J107" s="109"/>
      <c r="K107" s="136">
        <v>1</v>
      </c>
      <c r="L107" s="109"/>
      <c r="M107" s="109"/>
      <c r="N107" s="109"/>
      <c r="O107" s="109"/>
      <c r="P107" s="137">
        <v>10256.41</v>
      </c>
      <c r="Q107" s="133"/>
      <c r="R107" s="133">
        <v>5</v>
      </c>
      <c r="S107" s="131" t="s">
        <v>195</v>
      </c>
      <c r="T107" s="131" t="s">
        <v>786</v>
      </c>
      <c r="U107" s="139" t="s">
        <v>787</v>
      </c>
      <c r="V107" s="140" t="s">
        <v>788</v>
      </c>
      <c r="W107" s="114" t="s">
        <v>39</v>
      </c>
      <c r="X107" s="114" t="s">
        <v>95</v>
      </c>
      <c r="Y107" s="116">
        <v>10256.41</v>
      </c>
      <c r="Z107" s="120" t="s">
        <v>789</v>
      </c>
      <c r="AA107" s="114"/>
      <c r="AB107" s="120" t="s">
        <v>195</v>
      </c>
      <c r="AC107" s="120" t="s">
        <v>34</v>
      </c>
    </row>
    <row r="108" spans="1:29" s="117" customFormat="1" ht="36.75" customHeight="1" x14ac:dyDescent="0.25">
      <c r="A108" s="109">
        <v>592</v>
      </c>
      <c r="B108" s="109">
        <v>105</v>
      </c>
      <c r="C108" s="131" t="s">
        <v>791</v>
      </c>
      <c r="D108" s="86" t="s">
        <v>792</v>
      </c>
      <c r="E108" s="131" t="s">
        <v>793</v>
      </c>
      <c r="F108" s="70">
        <v>1</v>
      </c>
      <c r="G108" s="70"/>
      <c r="H108" s="70"/>
      <c r="I108" s="70"/>
      <c r="J108" s="70"/>
      <c r="K108" s="86">
        <v>1</v>
      </c>
      <c r="L108" s="70"/>
      <c r="M108" s="70"/>
      <c r="N108" s="70"/>
      <c r="O108" s="70"/>
      <c r="P108" s="132">
        <v>2222.2199999999998</v>
      </c>
      <c r="Q108" s="88"/>
      <c r="R108" s="88">
        <v>3</v>
      </c>
      <c r="S108" s="131" t="s">
        <v>430</v>
      </c>
      <c r="T108" s="131" t="s">
        <v>790</v>
      </c>
      <c r="U108" s="99"/>
      <c r="V108" s="90" t="s">
        <v>794</v>
      </c>
      <c r="W108" s="114" t="s">
        <v>216</v>
      </c>
      <c r="X108" s="114" t="s">
        <v>336</v>
      </c>
      <c r="Y108" s="116">
        <v>2222.2199999999998</v>
      </c>
      <c r="Z108" s="114"/>
      <c r="AA108" s="114"/>
      <c r="AB108" s="72" t="s">
        <v>33</v>
      </c>
      <c r="AC108" s="114" t="s">
        <v>34</v>
      </c>
    </row>
    <row r="109" spans="1:29" s="117" customFormat="1" ht="36.75" customHeight="1" x14ac:dyDescent="0.25">
      <c r="A109" s="109">
        <v>607</v>
      </c>
      <c r="B109" s="109">
        <v>106</v>
      </c>
      <c r="C109" s="131" t="s">
        <v>796</v>
      </c>
      <c r="D109" s="91" t="s">
        <v>456</v>
      </c>
      <c r="E109" s="131" t="s">
        <v>797</v>
      </c>
      <c r="F109" s="109">
        <v>1</v>
      </c>
      <c r="G109" s="109"/>
      <c r="H109" s="109"/>
      <c r="I109" s="109"/>
      <c r="J109" s="109"/>
      <c r="K109" s="131">
        <v>1</v>
      </c>
      <c r="L109" s="109"/>
      <c r="M109" s="109"/>
      <c r="N109" s="109"/>
      <c r="O109" s="109"/>
      <c r="P109" s="132">
        <v>4273.5</v>
      </c>
      <c r="Q109" s="157" t="s">
        <v>798</v>
      </c>
      <c r="R109" s="133">
        <v>3</v>
      </c>
      <c r="S109" s="100" t="s">
        <v>799</v>
      </c>
      <c r="T109" s="131" t="s">
        <v>795</v>
      </c>
      <c r="U109" s="99" t="s">
        <v>800</v>
      </c>
      <c r="V109" s="90" t="s">
        <v>801</v>
      </c>
      <c r="W109" s="114" t="s">
        <v>216</v>
      </c>
      <c r="X109" s="114" t="s">
        <v>460</v>
      </c>
      <c r="Y109" s="116">
        <v>4273.5</v>
      </c>
      <c r="Z109" s="114" t="s">
        <v>747</v>
      </c>
      <c r="AA109" s="114"/>
      <c r="AB109" s="99" t="s">
        <v>561</v>
      </c>
      <c r="AC109" s="72" t="s">
        <v>608</v>
      </c>
    </row>
    <row r="110" spans="1:29" s="117" customFormat="1" ht="36.75" customHeight="1" x14ac:dyDescent="0.25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11"/>
      <c r="P110" s="112"/>
      <c r="Q110" s="112"/>
      <c r="R110" s="109"/>
      <c r="S110" s="109"/>
      <c r="T110" s="114"/>
      <c r="U110" s="158"/>
      <c r="V110" s="114"/>
      <c r="W110" s="114"/>
      <c r="X110" s="116"/>
      <c r="Y110" s="114"/>
      <c r="Z110" s="114"/>
      <c r="AA110" s="114"/>
      <c r="AB110" s="114"/>
      <c r="AC110" s="114"/>
    </row>
    <row r="111" spans="1:29" s="117" customFormat="1" ht="36.75" customHeight="1" x14ac:dyDescent="0.25">
      <c r="A111" s="109"/>
      <c r="B111" s="109"/>
      <c r="C111" s="109"/>
      <c r="D111" s="109" t="s">
        <v>338</v>
      </c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11"/>
      <c r="P111" s="159">
        <f>SUM(P4:P110)</f>
        <v>1762997.46</v>
      </c>
      <c r="Q111" s="112"/>
      <c r="R111" s="109"/>
      <c r="S111" s="109"/>
      <c r="T111" s="114"/>
      <c r="U111" s="158"/>
      <c r="V111" s="114"/>
      <c r="W111" s="114"/>
      <c r="X111" s="116"/>
      <c r="Y111" s="114"/>
      <c r="Z111" s="114"/>
      <c r="AA111" s="114"/>
      <c r="AB111" s="114"/>
      <c r="AC111" s="114"/>
    </row>
    <row r="112" spans="1:29" x14ac:dyDescent="0.35">
      <c r="A112" s="106"/>
      <c r="B112" s="106"/>
      <c r="C112" s="106"/>
      <c r="D112" s="106"/>
      <c r="E112" s="106"/>
      <c r="F112" s="106"/>
      <c r="K112" s="106"/>
      <c r="L112" s="160"/>
      <c r="Y112" s="160"/>
      <c r="Z112" s="106"/>
      <c r="AA112" s="106"/>
    </row>
    <row r="113" spans="1:27" x14ac:dyDescent="0.35">
      <c r="A113" s="106"/>
      <c r="B113" s="106"/>
      <c r="C113" s="106"/>
      <c r="D113" s="106"/>
      <c r="E113" s="106"/>
      <c r="F113" s="106"/>
      <c r="K113" s="106"/>
      <c r="Y113" s="160"/>
      <c r="Z113" s="106"/>
      <c r="AA113" s="106"/>
    </row>
    <row r="114" spans="1:27" x14ac:dyDescent="0.35">
      <c r="A114" s="106"/>
      <c r="B114" s="106"/>
      <c r="C114" s="106"/>
      <c r="D114" s="106"/>
      <c r="E114" s="106"/>
      <c r="F114" s="106"/>
      <c r="K114" s="106"/>
      <c r="Y114" s="160"/>
      <c r="Z114" s="106"/>
      <c r="AA114" s="106"/>
    </row>
    <row r="115" spans="1:27" x14ac:dyDescent="0.35">
      <c r="A115" s="106"/>
      <c r="B115" s="106"/>
      <c r="C115" s="106"/>
      <c r="D115" s="106"/>
      <c r="E115" s="106"/>
      <c r="F115" s="106"/>
      <c r="K115" s="106"/>
      <c r="Y115" s="160"/>
      <c r="Z115" s="106"/>
      <c r="AA115" s="106"/>
    </row>
    <row r="116" spans="1:27" x14ac:dyDescent="0.35">
      <c r="A116" s="106"/>
      <c r="B116" s="106"/>
      <c r="C116" s="106"/>
      <c r="D116" s="106"/>
      <c r="E116" s="106"/>
      <c r="F116" s="106"/>
      <c r="K116" s="106"/>
      <c r="Z116" s="106"/>
      <c r="AA116" s="106"/>
    </row>
    <row r="117" spans="1:27" x14ac:dyDescent="0.35">
      <c r="A117" s="106"/>
      <c r="B117" s="106"/>
      <c r="C117" s="106"/>
      <c r="D117" s="106"/>
      <c r="E117" s="106"/>
      <c r="F117" s="106"/>
      <c r="K117" s="106"/>
      <c r="Z117" s="106"/>
      <c r="AA117" s="106"/>
    </row>
    <row r="118" spans="1:27" x14ac:dyDescent="0.35">
      <c r="A118" s="106"/>
      <c r="B118" s="106"/>
      <c r="C118" s="106"/>
      <c r="D118" s="106"/>
      <c r="E118" s="106"/>
      <c r="F118" s="106"/>
      <c r="K118" s="106"/>
      <c r="Z118" s="106"/>
      <c r="AA118" s="106"/>
    </row>
    <row r="119" spans="1:27" x14ac:dyDescent="0.35">
      <c r="A119" s="106"/>
      <c r="B119" s="106"/>
      <c r="C119" s="106"/>
      <c r="D119" s="106"/>
      <c r="E119" s="106"/>
      <c r="F119" s="106"/>
      <c r="K119" s="106"/>
      <c r="Z119" s="106"/>
      <c r="AA119" s="106"/>
    </row>
    <row r="120" spans="1:27" x14ac:dyDescent="0.35">
      <c r="A120" s="106"/>
      <c r="B120" s="106"/>
      <c r="C120" s="106"/>
      <c r="D120" s="106"/>
      <c r="E120" s="106"/>
      <c r="F120" s="106"/>
      <c r="K120" s="106"/>
      <c r="Z120" s="106"/>
      <c r="AA120" s="106"/>
    </row>
    <row r="121" spans="1:27" x14ac:dyDescent="0.35">
      <c r="A121" s="106"/>
      <c r="B121" s="106"/>
      <c r="C121" s="106"/>
      <c r="D121" s="106"/>
      <c r="E121" s="106"/>
      <c r="F121" s="106"/>
      <c r="K121" s="106"/>
      <c r="Z121" s="106"/>
      <c r="AA121" s="106"/>
    </row>
    <row r="122" spans="1:27" x14ac:dyDescent="0.35">
      <c r="A122" s="106"/>
      <c r="B122" s="106"/>
      <c r="C122" s="106"/>
      <c r="D122" s="106"/>
      <c r="E122" s="106"/>
      <c r="F122" s="106"/>
      <c r="K122" s="106"/>
      <c r="Z122" s="106"/>
      <c r="AA122" s="106"/>
    </row>
    <row r="123" spans="1:27" x14ac:dyDescent="0.35">
      <c r="A123" s="106"/>
      <c r="B123" s="106"/>
      <c r="C123" s="106"/>
      <c r="D123" s="106"/>
      <c r="E123" s="106"/>
      <c r="F123" s="106"/>
      <c r="K123" s="106"/>
      <c r="Z123" s="106"/>
      <c r="AA123" s="106"/>
    </row>
    <row r="124" spans="1:27" x14ac:dyDescent="0.35">
      <c r="A124" s="106"/>
      <c r="B124" s="106"/>
      <c r="C124" s="106"/>
      <c r="D124" s="106"/>
      <c r="E124" s="106"/>
      <c r="F124" s="106"/>
      <c r="K124" s="106"/>
      <c r="Z124" s="106"/>
      <c r="AA124" s="106"/>
    </row>
    <row r="125" spans="1:27" x14ac:dyDescent="0.35">
      <c r="A125" s="106"/>
      <c r="B125" s="106"/>
      <c r="C125" s="106"/>
      <c r="D125" s="106"/>
      <c r="E125" s="106"/>
      <c r="F125" s="106"/>
      <c r="K125" s="106"/>
      <c r="Z125" s="106"/>
      <c r="AA125" s="106"/>
    </row>
    <row r="126" spans="1:27" x14ac:dyDescent="0.35">
      <c r="A126" s="106"/>
      <c r="B126" s="106"/>
      <c r="C126" s="106"/>
      <c r="D126" s="106"/>
      <c r="E126" s="106"/>
      <c r="F126" s="106"/>
      <c r="K126" s="106"/>
      <c r="Z126" s="106"/>
      <c r="AA126" s="106"/>
    </row>
    <row r="127" spans="1:27" x14ac:dyDescent="0.35">
      <c r="A127" s="106"/>
      <c r="B127" s="106"/>
      <c r="C127" s="106"/>
      <c r="D127" s="106"/>
      <c r="E127" s="106"/>
      <c r="F127" s="106"/>
      <c r="K127" s="106"/>
      <c r="Z127" s="106"/>
      <c r="AA127" s="106"/>
    </row>
    <row r="128" spans="1:27" x14ac:dyDescent="0.35">
      <c r="A128" s="106"/>
      <c r="B128" s="106"/>
      <c r="C128" s="106"/>
      <c r="D128" s="106"/>
      <c r="E128" s="106"/>
      <c r="F128" s="106"/>
      <c r="K128" s="106"/>
      <c r="P128" s="106"/>
      <c r="Q128" s="106"/>
      <c r="R128" s="106"/>
      <c r="S128" s="106"/>
      <c r="T128" s="106"/>
      <c r="U128" s="106"/>
      <c r="V128" s="106"/>
      <c r="W128" s="106"/>
      <c r="Z128" s="106"/>
      <c r="AA128" s="106"/>
    </row>
    <row r="129" spans="1:27" x14ac:dyDescent="0.35">
      <c r="A129" s="106"/>
      <c r="B129" s="106"/>
      <c r="C129" s="106"/>
      <c r="D129" s="106"/>
      <c r="E129" s="106"/>
      <c r="F129" s="106"/>
      <c r="K129" s="106"/>
      <c r="P129" s="106"/>
      <c r="Q129" s="106"/>
      <c r="R129" s="106"/>
      <c r="S129" s="106"/>
      <c r="T129" s="106"/>
      <c r="U129" s="106"/>
      <c r="V129" s="106"/>
      <c r="W129" s="106"/>
      <c r="Z129" s="106"/>
      <c r="AA129" s="106"/>
    </row>
    <row r="130" spans="1:27" x14ac:dyDescent="0.35">
      <c r="A130" s="106"/>
      <c r="B130" s="106"/>
      <c r="C130" s="106"/>
      <c r="D130" s="106"/>
      <c r="E130" s="106"/>
      <c r="F130" s="106"/>
      <c r="K130" s="106"/>
      <c r="P130" s="106"/>
      <c r="Q130" s="106"/>
      <c r="R130" s="106"/>
      <c r="S130" s="106"/>
      <c r="T130" s="106"/>
      <c r="U130" s="106"/>
      <c r="V130" s="106"/>
      <c r="W130" s="106"/>
      <c r="Z130" s="106"/>
      <c r="AA130" s="106"/>
    </row>
    <row r="131" spans="1:27" x14ac:dyDescent="0.35">
      <c r="A131" s="106"/>
      <c r="B131" s="106"/>
      <c r="C131" s="106"/>
      <c r="D131" s="106"/>
      <c r="E131" s="106"/>
      <c r="F131" s="106"/>
      <c r="K131" s="106"/>
      <c r="P131" s="106"/>
      <c r="Q131" s="106"/>
      <c r="R131" s="106"/>
      <c r="S131" s="106"/>
      <c r="T131" s="106"/>
      <c r="U131" s="106"/>
      <c r="V131" s="106"/>
      <c r="W131" s="106"/>
      <c r="Z131" s="106"/>
      <c r="AA131" s="106"/>
    </row>
    <row r="132" spans="1:27" x14ac:dyDescent="0.35">
      <c r="A132" s="106"/>
      <c r="B132" s="106"/>
      <c r="C132" s="106"/>
      <c r="D132" s="106"/>
      <c r="E132" s="106"/>
      <c r="F132" s="106"/>
      <c r="K132" s="106"/>
      <c r="P132" s="106"/>
      <c r="Q132" s="106"/>
      <c r="R132" s="106"/>
      <c r="S132" s="106"/>
      <c r="T132" s="106"/>
      <c r="U132" s="106"/>
      <c r="V132" s="106"/>
      <c r="W132" s="106"/>
      <c r="Z132" s="106"/>
      <c r="AA132" s="106"/>
    </row>
    <row r="133" spans="1:27" x14ac:dyDescent="0.35">
      <c r="A133" s="106"/>
      <c r="B133" s="106"/>
      <c r="C133" s="106"/>
      <c r="D133" s="106"/>
      <c r="E133" s="106"/>
      <c r="F133" s="106"/>
      <c r="K133" s="106"/>
      <c r="P133" s="106"/>
      <c r="Q133" s="106"/>
      <c r="R133" s="106"/>
      <c r="S133" s="106"/>
      <c r="T133" s="106"/>
      <c r="U133" s="106"/>
      <c r="V133" s="106"/>
      <c r="W133" s="106"/>
      <c r="Z133" s="106"/>
      <c r="AA133" s="106"/>
    </row>
    <row r="134" spans="1:27" x14ac:dyDescent="0.35">
      <c r="A134" s="106"/>
      <c r="B134" s="106"/>
      <c r="C134" s="106"/>
      <c r="D134" s="106"/>
      <c r="E134" s="106"/>
      <c r="F134" s="106"/>
      <c r="K134" s="106"/>
      <c r="P134" s="106"/>
      <c r="Q134" s="106"/>
      <c r="R134" s="106"/>
      <c r="S134" s="106"/>
      <c r="T134" s="106"/>
      <c r="U134" s="106"/>
      <c r="V134" s="106"/>
      <c r="W134" s="106"/>
      <c r="Z134" s="106"/>
      <c r="AA134" s="106"/>
    </row>
    <row r="135" spans="1:27" x14ac:dyDescent="0.35">
      <c r="A135" s="106"/>
      <c r="B135" s="106"/>
      <c r="C135" s="106"/>
      <c r="D135" s="106"/>
      <c r="E135" s="106"/>
      <c r="F135" s="106"/>
      <c r="K135" s="106"/>
      <c r="P135" s="106"/>
      <c r="Q135" s="106"/>
      <c r="R135" s="106"/>
      <c r="S135" s="106"/>
      <c r="T135" s="106"/>
      <c r="U135" s="106"/>
      <c r="V135" s="106"/>
      <c r="W135" s="106"/>
      <c r="Z135" s="106"/>
      <c r="AA135" s="106"/>
    </row>
    <row r="136" spans="1:27" x14ac:dyDescent="0.35">
      <c r="A136" s="106"/>
      <c r="B136" s="106"/>
      <c r="C136" s="106"/>
      <c r="D136" s="106"/>
      <c r="E136" s="106"/>
      <c r="F136" s="106"/>
      <c r="K136" s="106"/>
      <c r="P136" s="106"/>
      <c r="Q136" s="106"/>
      <c r="R136" s="106"/>
      <c r="S136" s="106"/>
      <c r="T136" s="106"/>
      <c r="U136" s="106"/>
      <c r="V136" s="106"/>
      <c r="W136" s="106"/>
      <c r="Z136" s="106"/>
      <c r="AA136" s="106"/>
    </row>
    <row r="137" spans="1:27" x14ac:dyDescent="0.35">
      <c r="A137" s="106"/>
      <c r="B137" s="106"/>
      <c r="C137" s="106"/>
      <c r="D137" s="106"/>
      <c r="E137" s="106"/>
      <c r="F137" s="106"/>
      <c r="K137" s="106"/>
      <c r="P137" s="106"/>
      <c r="Q137" s="106"/>
      <c r="R137" s="106"/>
      <c r="S137" s="106"/>
      <c r="T137" s="106"/>
      <c r="U137" s="106"/>
      <c r="V137" s="106"/>
      <c r="W137" s="106"/>
      <c r="Z137" s="106"/>
      <c r="AA137" s="106"/>
    </row>
    <row r="138" spans="1:27" x14ac:dyDescent="0.35">
      <c r="A138" s="106"/>
      <c r="B138" s="106"/>
      <c r="C138" s="106"/>
      <c r="D138" s="106"/>
      <c r="E138" s="106"/>
      <c r="F138" s="106"/>
      <c r="K138" s="106"/>
      <c r="P138" s="106"/>
      <c r="Q138" s="106"/>
      <c r="R138" s="106"/>
      <c r="S138" s="106"/>
      <c r="T138" s="106"/>
      <c r="U138" s="106"/>
      <c r="V138" s="106"/>
      <c r="W138" s="106"/>
      <c r="Z138" s="106"/>
      <c r="AA138" s="106"/>
    </row>
    <row r="139" spans="1:27" x14ac:dyDescent="0.35">
      <c r="A139" s="106"/>
      <c r="B139" s="106"/>
      <c r="C139" s="106"/>
      <c r="D139" s="106"/>
      <c r="E139" s="106"/>
      <c r="F139" s="106"/>
      <c r="K139" s="106"/>
      <c r="P139" s="106"/>
      <c r="Q139" s="106"/>
      <c r="R139" s="106"/>
      <c r="S139" s="106"/>
      <c r="T139" s="106"/>
      <c r="U139" s="106"/>
      <c r="V139" s="106"/>
      <c r="W139" s="106"/>
      <c r="Z139" s="106"/>
      <c r="AA139" s="106"/>
    </row>
    <row r="140" spans="1:27" x14ac:dyDescent="0.35">
      <c r="A140" s="106"/>
      <c r="B140" s="106"/>
      <c r="C140" s="106"/>
      <c r="D140" s="106"/>
      <c r="E140" s="106"/>
      <c r="F140" s="106"/>
      <c r="K140" s="106"/>
      <c r="P140" s="106"/>
      <c r="Q140" s="106"/>
      <c r="R140" s="106"/>
      <c r="S140" s="106"/>
      <c r="T140" s="106"/>
      <c r="U140" s="106"/>
      <c r="V140" s="106"/>
      <c r="W140" s="106"/>
      <c r="Z140" s="106"/>
      <c r="AA140" s="106"/>
    </row>
    <row r="141" spans="1:27" x14ac:dyDescent="0.35">
      <c r="A141" s="106"/>
      <c r="B141" s="106"/>
      <c r="C141" s="106"/>
      <c r="D141" s="106"/>
      <c r="E141" s="106"/>
      <c r="F141" s="106"/>
      <c r="K141" s="106"/>
      <c r="P141" s="106"/>
      <c r="Q141" s="106"/>
      <c r="R141" s="106"/>
      <c r="S141" s="106"/>
      <c r="T141" s="106"/>
      <c r="U141" s="106"/>
      <c r="V141" s="106"/>
      <c r="W141" s="106"/>
      <c r="Z141" s="106"/>
      <c r="AA141" s="106"/>
    </row>
    <row r="142" spans="1:27" x14ac:dyDescent="0.35">
      <c r="A142" s="106"/>
      <c r="B142" s="106"/>
      <c r="C142" s="106"/>
      <c r="D142" s="106"/>
      <c r="E142" s="106"/>
      <c r="F142" s="106"/>
      <c r="K142" s="106"/>
      <c r="P142" s="106"/>
      <c r="Q142" s="106"/>
      <c r="R142" s="106"/>
      <c r="S142" s="106"/>
      <c r="T142" s="106"/>
      <c r="U142" s="106"/>
      <c r="V142" s="106"/>
      <c r="W142" s="106"/>
      <c r="Z142" s="106"/>
      <c r="AA142" s="106"/>
    </row>
    <row r="143" spans="1:27" x14ac:dyDescent="0.35">
      <c r="A143" s="106"/>
      <c r="B143" s="106"/>
      <c r="C143" s="106"/>
      <c r="D143" s="106"/>
      <c r="E143" s="106"/>
      <c r="F143" s="106"/>
      <c r="K143" s="106"/>
      <c r="P143" s="106"/>
      <c r="Q143" s="106"/>
      <c r="R143" s="106"/>
      <c r="S143" s="106"/>
      <c r="T143" s="106"/>
      <c r="U143" s="106"/>
      <c r="V143" s="106"/>
      <c r="W143" s="106"/>
      <c r="Z143" s="106"/>
      <c r="AA143" s="106"/>
    </row>
    <row r="144" spans="1:27" x14ac:dyDescent="0.35">
      <c r="A144" s="106"/>
      <c r="B144" s="106"/>
      <c r="C144" s="106"/>
      <c r="D144" s="106"/>
      <c r="E144" s="106"/>
      <c r="F144" s="106"/>
      <c r="K144" s="106"/>
      <c r="P144" s="106"/>
      <c r="Q144" s="106"/>
      <c r="R144" s="106"/>
      <c r="S144" s="106"/>
      <c r="T144" s="106"/>
      <c r="U144" s="106"/>
      <c r="V144" s="106"/>
      <c r="W144" s="106"/>
      <c r="Z144" s="106"/>
      <c r="AA144" s="106"/>
    </row>
    <row r="145" spans="1:27" x14ac:dyDescent="0.35">
      <c r="A145" s="106"/>
      <c r="B145" s="106"/>
      <c r="C145" s="106"/>
      <c r="D145" s="106"/>
      <c r="E145" s="106"/>
      <c r="F145" s="106"/>
      <c r="K145" s="106"/>
      <c r="P145" s="106"/>
      <c r="Q145" s="106"/>
      <c r="R145" s="106"/>
      <c r="S145" s="106"/>
      <c r="T145" s="106"/>
      <c r="U145" s="106"/>
      <c r="V145" s="106"/>
      <c r="W145" s="106"/>
      <c r="Z145" s="106"/>
      <c r="AA145" s="106"/>
    </row>
    <row r="146" spans="1:27" x14ac:dyDescent="0.35">
      <c r="A146" s="106"/>
      <c r="B146" s="106"/>
      <c r="C146" s="106"/>
      <c r="D146" s="106"/>
      <c r="E146" s="106"/>
      <c r="F146" s="106"/>
      <c r="K146" s="106"/>
      <c r="P146" s="106"/>
      <c r="Q146" s="106"/>
      <c r="R146" s="106"/>
      <c r="S146" s="106"/>
      <c r="T146" s="106"/>
      <c r="U146" s="106"/>
      <c r="V146" s="106"/>
      <c r="W146" s="106"/>
      <c r="Z146" s="106"/>
      <c r="AA146" s="106"/>
    </row>
    <row r="147" spans="1:27" x14ac:dyDescent="0.35">
      <c r="A147" s="106"/>
      <c r="B147" s="106"/>
      <c r="C147" s="106"/>
      <c r="D147" s="106"/>
      <c r="E147" s="106"/>
      <c r="F147" s="106"/>
      <c r="K147" s="106"/>
      <c r="P147" s="106"/>
      <c r="Q147" s="106"/>
      <c r="R147" s="106"/>
      <c r="S147" s="106"/>
      <c r="T147" s="106"/>
      <c r="U147" s="106"/>
      <c r="V147" s="106"/>
      <c r="W147" s="106"/>
      <c r="Z147" s="106"/>
      <c r="AA147" s="106"/>
    </row>
    <row r="148" spans="1:27" x14ac:dyDescent="0.35">
      <c r="A148" s="106"/>
      <c r="B148" s="106"/>
      <c r="C148" s="106"/>
      <c r="D148" s="106"/>
      <c r="E148" s="106"/>
      <c r="F148" s="106"/>
      <c r="K148" s="106"/>
      <c r="P148" s="106"/>
      <c r="Q148" s="106"/>
      <c r="R148" s="106"/>
      <c r="S148" s="106"/>
      <c r="T148" s="106"/>
      <c r="U148" s="106"/>
      <c r="V148" s="106"/>
      <c r="W148" s="106"/>
      <c r="Z148" s="106"/>
      <c r="AA148" s="106"/>
    </row>
    <row r="149" spans="1:27" x14ac:dyDescent="0.35">
      <c r="A149" s="106"/>
      <c r="B149" s="106"/>
      <c r="C149" s="106"/>
      <c r="D149" s="106"/>
      <c r="E149" s="106"/>
      <c r="F149" s="106"/>
      <c r="K149" s="106"/>
      <c r="P149" s="106"/>
      <c r="Q149" s="106"/>
      <c r="R149" s="106"/>
      <c r="S149" s="106"/>
      <c r="T149" s="106"/>
      <c r="U149" s="106"/>
      <c r="V149" s="106"/>
      <c r="W149" s="106"/>
      <c r="Z149" s="106"/>
      <c r="AA149" s="106"/>
    </row>
    <row r="150" spans="1:27" x14ac:dyDescent="0.35">
      <c r="A150" s="106"/>
      <c r="B150" s="106"/>
      <c r="C150" s="106"/>
      <c r="D150" s="106"/>
      <c r="E150" s="106"/>
      <c r="F150" s="106"/>
      <c r="K150" s="106"/>
      <c r="P150" s="106"/>
      <c r="Q150" s="106"/>
      <c r="R150" s="106"/>
      <c r="S150" s="106"/>
      <c r="T150" s="106"/>
      <c r="U150" s="106"/>
      <c r="V150" s="106"/>
      <c r="W150" s="106"/>
      <c r="Z150" s="106"/>
      <c r="AA150" s="106"/>
    </row>
    <row r="151" spans="1:27" x14ac:dyDescent="0.35">
      <c r="A151" s="106"/>
      <c r="B151" s="106"/>
      <c r="C151" s="106"/>
      <c r="D151" s="106"/>
      <c r="E151" s="106"/>
      <c r="F151" s="106"/>
      <c r="K151" s="106"/>
      <c r="P151" s="106"/>
      <c r="Q151" s="106"/>
      <c r="R151" s="106"/>
      <c r="S151" s="106"/>
      <c r="T151" s="106"/>
      <c r="U151" s="106"/>
      <c r="V151" s="106"/>
      <c r="W151" s="106"/>
      <c r="Z151" s="106"/>
      <c r="AA151" s="106"/>
    </row>
    <row r="152" spans="1:27" x14ac:dyDescent="0.35">
      <c r="A152" s="106"/>
      <c r="B152" s="106"/>
      <c r="C152" s="106"/>
      <c r="D152" s="106"/>
      <c r="E152" s="106"/>
      <c r="F152" s="106"/>
      <c r="K152" s="106"/>
      <c r="P152" s="106"/>
      <c r="Q152" s="106"/>
      <c r="R152" s="106"/>
      <c r="S152" s="106"/>
      <c r="T152" s="106"/>
      <c r="U152" s="106"/>
      <c r="V152" s="106"/>
      <c r="W152" s="106"/>
      <c r="Z152" s="106"/>
      <c r="AA152" s="106"/>
    </row>
    <row r="153" spans="1:27" x14ac:dyDescent="0.35">
      <c r="A153" s="106"/>
      <c r="B153" s="106"/>
      <c r="C153" s="106"/>
      <c r="D153" s="106"/>
      <c r="E153" s="106"/>
      <c r="F153" s="106"/>
      <c r="K153" s="106"/>
      <c r="P153" s="106"/>
      <c r="Q153" s="106"/>
      <c r="R153" s="106"/>
      <c r="S153" s="106"/>
      <c r="T153" s="106"/>
      <c r="U153" s="106"/>
      <c r="V153" s="106"/>
      <c r="W153" s="106"/>
      <c r="Z153" s="106"/>
      <c r="AA153" s="106"/>
    </row>
    <row r="154" spans="1:27" x14ac:dyDescent="0.35">
      <c r="A154" s="106"/>
      <c r="B154" s="106"/>
      <c r="C154" s="106"/>
      <c r="D154" s="106"/>
      <c r="E154" s="106"/>
      <c r="F154" s="106"/>
      <c r="K154" s="106"/>
      <c r="P154" s="106"/>
      <c r="Q154" s="106"/>
      <c r="R154" s="106"/>
      <c r="S154" s="106"/>
      <c r="T154" s="106"/>
      <c r="U154" s="106"/>
      <c r="V154" s="106"/>
      <c r="W154" s="106"/>
      <c r="Z154" s="106"/>
      <c r="AA154" s="106"/>
    </row>
    <row r="155" spans="1:27" x14ac:dyDescent="0.35">
      <c r="A155" s="106"/>
      <c r="B155" s="106"/>
      <c r="C155" s="106"/>
      <c r="D155" s="106"/>
      <c r="E155" s="106"/>
      <c r="F155" s="106"/>
      <c r="K155" s="106"/>
      <c r="P155" s="106"/>
      <c r="Q155" s="106"/>
      <c r="R155" s="106"/>
      <c r="S155" s="106"/>
      <c r="T155" s="106"/>
      <c r="U155" s="106"/>
      <c r="V155" s="106"/>
      <c r="W155" s="106"/>
      <c r="Z155" s="106"/>
      <c r="AA155" s="106"/>
    </row>
    <row r="156" spans="1:27" x14ac:dyDescent="0.35">
      <c r="A156" s="106"/>
      <c r="B156" s="106"/>
      <c r="C156" s="106"/>
      <c r="D156" s="106"/>
      <c r="E156" s="106"/>
      <c r="F156" s="106"/>
      <c r="K156" s="106"/>
      <c r="P156" s="106"/>
      <c r="Q156" s="106"/>
      <c r="R156" s="106"/>
      <c r="S156" s="106"/>
      <c r="T156" s="106"/>
      <c r="U156" s="106"/>
      <c r="V156" s="106"/>
      <c r="W156" s="106"/>
      <c r="Z156" s="106"/>
      <c r="AA156" s="106"/>
    </row>
    <row r="157" spans="1:27" x14ac:dyDescent="0.35">
      <c r="A157" s="106"/>
      <c r="B157" s="106"/>
      <c r="C157" s="106"/>
      <c r="D157" s="106"/>
      <c r="E157" s="106"/>
      <c r="F157" s="106"/>
      <c r="K157" s="106"/>
      <c r="P157" s="106"/>
      <c r="Q157" s="106"/>
      <c r="R157" s="106"/>
      <c r="S157" s="106"/>
      <c r="T157" s="106"/>
      <c r="U157" s="106"/>
      <c r="V157" s="106"/>
      <c r="W157" s="106"/>
      <c r="Z157" s="106"/>
      <c r="AA157" s="106"/>
    </row>
    <row r="158" spans="1:27" x14ac:dyDescent="0.35">
      <c r="A158" s="106"/>
      <c r="B158" s="106"/>
      <c r="C158" s="106"/>
      <c r="D158" s="106"/>
      <c r="E158" s="106"/>
      <c r="F158" s="106"/>
      <c r="K158" s="106"/>
      <c r="P158" s="106"/>
      <c r="Q158" s="106"/>
      <c r="R158" s="106"/>
      <c r="S158" s="106"/>
      <c r="T158" s="106"/>
      <c r="U158" s="106"/>
      <c r="V158" s="106"/>
      <c r="W158" s="106"/>
      <c r="Z158" s="106"/>
      <c r="AA158" s="106"/>
    </row>
    <row r="159" spans="1:27" x14ac:dyDescent="0.35">
      <c r="A159" s="106"/>
      <c r="B159" s="106"/>
      <c r="C159" s="106"/>
      <c r="D159" s="106"/>
      <c r="E159" s="106"/>
      <c r="F159" s="106"/>
      <c r="K159" s="106"/>
      <c r="P159" s="106"/>
      <c r="Q159" s="106"/>
      <c r="R159" s="106"/>
      <c r="S159" s="106"/>
      <c r="T159" s="106"/>
      <c r="U159" s="106"/>
      <c r="V159" s="106"/>
      <c r="W159" s="106"/>
      <c r="Z159" s="106"/>
      <c r="AA159" s="106"/>
    </row>
    <row r="160" spans="1:27" x14ac:dyDescent="0.35">
      <c r="A160" s="106"/>
      <c r="B160" s="106"/>
      <c r="C160" s="106"/>
      <c r="D160" s="106"/>
      <c r="E160" s="106"/>
      <c r="F160" s="106"/>
      <c r="K160" s="106"/>
      <c r="P160" s="106"/>
      <c r="Q160" s="106"/>
      <c r="R160" s="106"/>
      <c r="S160" s="106"/>
      <c r="T160" s="106"/>
      <c r="U160" s="106"/>
      <c r="V160" s="106"/>
      <c r="W160" s="106"/>
      <c r="Z160" s="106"/>
      <c r="AA160" s="106"/>
    </row>
    <row r="161" spans="1:27" x14ac:dyDescent="0.35">
      <c r="A161" s="106"/>
      <c r="B161" s="106"/>
      <c r="C161" s="106"/>
      <c r="D161" s="106"/>
      <c r="E161" s="106"/>
      <c r="F161" s="106"/>
      <c r="K161" s="106"/>
      <c r="P161" s="106"/>
      <c r="Q161" s="106"/>
      <c r="R161" s="106"/>
      <c r="S161" s="106"/>
      <c r="T161" s="106"/>
      <c r="U161" s="106"/>
      <c r="V161" s="106"/>
      <c r="W161" s="106"/>
      <c r="Z161" s="106"/>
      <c r="AA161" s="106"/>
    </row>
    <row r="162" spans="1:27" x14ac:dyDescent="0.35">
      <c r="A162" s="106"/>
      <c r="B162" s="106"/>
      <c r="C162" s="106"/>
      <c r="D162" s="106"/>
      <c r="E162" s="106"/>
      <c r="F162" s="106"/>
      <c r="K162" s="106"/>
      <c r="P162" s="106"/>
      <c r="Q162" s="106"/>
      <c r="R162" s="106"/>
      <c r="S162" s="106"/>
      <c r="T162" s="106"/>
      <c r="U162" s="106"/>
      <c r="V162" s="106"/>
      <c r="W162" s="106"/>
      <c r="Z162" s="106"/>
      <c r="AA162" s="106"/>
    </row>
    <row r="163" spans="1:27" x14ac:dyDescent="0.35">
      <c r="A163" s="106"/>
      <c r="B163" s="106"/>
      <c r="C163" s="106"/>
      <c r="D163" s="106"/>
      <c r="E163" s="106"/>
      <c r="F163" s="106"/>
      <c r="K163" s="106"/>
      <c r="P163" s="106"/>
      <c r="Q163" s="106"/>
      <c r="R163" s="106"/>
      <c r="S163" s="106"/>
      <c r="T163" s="106"/>
      <c r="U163" s="106"/>
      <c r="V163" s="106"/>
      <c r="W163" s="106"/>
      <c r="Z163" s="106"/>
      <c r="AA163" s="106"/>
    </row>
    <row r="164" spans="1:27" x14ac:dyDescent="0.35">
      <c r="A164" s="106"/>
      <c r="B164" s="106"/>
      <c r="C164" s="106"/>
      <c r="D164" s="106"/>
      <c r="E164" s="106"/>
      <c r="F164" s="106"/>
      <c r="K164" s="106"/>
      <c r="P164" s="106"/>
      <c r="Q164" s="106"/>
      <c r="R164" s="106"/>
      <c r="S164" s="106"/>
      <c r="T164" s="106"/>
      <c r="U164" s="106"/>
      <c r="V164" s="106"/>
      <c r="W164" s="106"/>
      <c r="Z164" s="106"/>
      <c r="AA164" s="106"/>
    </row>
    <row r="165" spans="1:27" x14ac:dyDescent="0.35">
      <c r="A165" s="106"/>
      <c r="B165" s="106"/>
      <c r="C165" s="106"/>
      <c r="D165" s="106"/>
      <c r="E165" s="106"/>
      <c r="F165" s="106"/>
      <c r="K165" s="106"/>
      <c r="P165" s="106"/>
      <c r="Q165" s="106"/>
      <c r="R165" s="106"/>
      <c r="S165" s="106"/>
      <c r="T165" s="106"/>
      <c r="U165" s="106"/>
      <c r="V165" s="106"/>
      <c r="W165" s="106"/>
      <c r="Z165" s="106"/>
      <c r="AA165" s="106"/>
    </row>
    <row r="166" spans="1:27" x14ac:dyDescent="0.35">
      <c r="A166" s="106"/>
      <c r="B166" s="106"/>
      <c r="C166" s="106"/>
      <c r="D166" s="106"/>
      <c r="E166" s="106"/>
      <c r="F166" s="106"/>
      <c r="K166" s="106"/>
      <c r="P166" s="106"/>
      <c r="Q166" s="106"/>
      <c r="R166" s="106"/>
      <c r="S166" s="106"/>
      <c r="T166" s="106"/>
      <c r="U166" s="106"/>
      <c r="V166" s="106"/>
      <c r="W166" s="106"/>
      <c r="Z166" s="106"/>
      <c r="AA166" s="106"/>
    </row>
    <row r="167" spans="1:27" x14ac:dyDescent="0.35">
      <c r="A167" s="106"/>
      <c r="B167" s="106"/>
      <c r="C167" s="106"/>
      <c r="D167" s="106"/>
      <c r="E167" s="106"/>
      <c r="F167" s="106"/>
      <c r="K167" s="106"/>
      <c r="P167" s="106"/>
      <c r="Q167" s="106"/>
      <c r="R167" s="106"/>
      <c r="S167" s="106"/>
      <c r="T167" s="106"/>
      <c r="U167" s="106"/>
      <c r="V167" s="106"/>
      <c r="W167" s="106"/>
      <c r="Z167" s="106"/>
      <c r="AA167" s="106"/>
    </row>
    <row r="168" spans="1:27" x14ac:dyDescent="0.35">
      <c r="A168" s="106"/>
      <c r="B168" s="106"/>
      <c r="C168" s="106"/>
      <c r="D168" s="106"/>
      <c r="E168" s="106"/>
      <c r="F168" s="106"/>
      <c r="K168" s="106"/>
      <c r="P168" s="106"/>
      <c r="Q168" s="106"/>
      <c r="R168" s="106"/>
      <c r="S168" s="106"/>
      <c r="T168" s="106"/>
      <c r="U168" s="106"/>
      <c r="V168" s="106"/>
      <c r="W168" s="106"/>
      <c r="Z168" s="106"/>
      <c r="AA168" s="106"/>
    </row>
    <row r="169" spans="1:27" x14ac:dyDescent="0.35">
      <c r="A169" s="106"/>
      <c r="B169" s="106"/>
      <c r="C169" s="106"/>
      <c r="D169" s="106"/>
      <c r="E169" s="106"/>
      <c r="F169" s="106"/>
      <c r="K169" s="106"/>
      <c r="P169" s="106"/>
      <c r="Q169" s="106"/>
      <c r="R169" s="106"/>
      <c r="S169" s="106"/>
      <c r="T169" s="106"/>
      <c r="U169" s="106"/>
      <c r="V169" s="106"/>
      <c r="W169" s="106"/>
      <c r="Z169" s="106"/>
      <c r="AA169" s="106"/>
    </row>
    <row r="170" spans="1:27" x14ac:dyDescent="0.35">
      <c r="A170" s="106"/>
      <c r="B170" s="106"/>
      <c r="C170" s="106"/>
      <c r="D170" s="106"/>
      <c r="E170" s="106"/>
      <c r="F170" s="106"/>
      <c r="K170" s="106"/>
      <c r="P170" s="106"/>
      <c r="Q170" s="106"/>
      <c r="R170" s="106"/>
      <c r="S170" s="106"/>
      <c r="T170" s="106"/>
      <c r="U170" s="106"/>
      <c r="V170" s="106"/>
      <c r="W170" s="106"/>
      <c r="Z170" s="106"/>
      <c r="AA170" s="106"/>
    </row>
    <row r="171" spans="1:27" x14ac:dyDescent="0.35">
      <c r="A171" s="106"/>
      <c r="B171" s="106"/>
      <c r="C171" s="106"/>
      <c r="D171" s="106"/>
      <c r="E171" s="106"/>
      <c r="F171" s="106"/>
      <c r="K171" s="106"/>
      <c r="P171" s="106"/>
      <c r="Q171" s="106"/>
      <c r="R171" s="106"/>
      <c r="S171" s="106"/>
      <c r="T171" s="106"/>
      <c r="U171" s="106"/>
      <c r="V171" s="106"/>
      <c r="W171" s="106"/>
      <c r="Z171" s="106"/>
      <c r="AA171" s="106"/>
    </row>
    <row r="172" spans="1:27" x14ac:dyDescent="0.35">
      <c r="A172" s="106"/>
      <c r="B172" s="106"/>
      <c r="C172" s="106"/>
      <c r="D172" s="106"/>
      <c r="E172" s="106"/>
      <c r="F172" s="106"/>
      <c r="K172" s="106"/>
      <c r="P172" s="106"/>
      <c r="Q172" s="106"/>
      <c r="R172" s="106"/>
      <c r="S172" s="106"/>
      <c r="T172" s="106"/>
      <c r="U172" s="106"/>
      <c r="V172" s="106"/>
      <c r="W172" s="106"/>
      <c r="Z172" s="106"/>
      <c r="AA172" s="106"/>
    </row>
    <row r="173" spans="1:27" x14ac:dyDescent="0.35">
      <c r="A173" s="106"/>
      <c r="B173" s="106"/>
      <c r="C173" s="106"/>
      <c r="D173" s="106"/>
      <c r="E173" s="106"/>
      <c r="F173" s="106"/>
      <c r="K173" s="106"/>
      <c r="P173" s="106"/>
      <c r="Q173" s="106"/>
      <c r="R173" s="106"/>
      <c r="S173" s="106"/>
      <c r="T173" s="106"/>
      <c r="U173" s="106"/>
      <c r="V173" s="106"/>
      <c r="W173" s="106"/>
      <c r="Z173" s="106"/>
      <c r="AA173" s="106"/>
    </row>
    <row r="174" spans="1:27" x14ac:dyDescent="0.35">
      <c r="A174" s="106"/>
      <c r="B174" s="106"/>
      <c r="C174" s="106"/>
      <c r="D174" s="106"/>
      <c r="E174" s="106"/>
      <c r="F174" s="106"/>
      <c r="K174" s="106"/>
      <c r="P174" s="106"/>
      <c r="Q174" s="106"/>
      <c r="R174" s="106"/>
      <c r="S174" s="106"/>
      <c r="T174" s="106"/>
      <c r="U174" s="106"/>
      <c r="V174" s="106"/>
      <c r="W174" s="106"/>
      <c r="Z174" s="106"/>
      <c r="AA174" s="106"/>
    </row>
    <row r="175" spans="1:27" x14ac:dyDescent="0.35">
      <c r="A175" s="106"/>
      <c r="B175" s="106"/>
      <c r="C175" s="106"/>
      <c r="D175" s="106"/>
      <c r="E175" s="106"/>
      <c r="F175" s="106"/>
      <c r="K175" s="106"/>
      <c r="P175" s="106"/>
      <c r="Q175" s="106"/>
      <c r="R175" s="106"/>
      <c r="S175" s="106"/>
      <c r="T175" s="106"/>
      <c r="U175" s="106"/>
      <c r="V175" s="106"/>
      <c r="W175" s="106"/>
      <c r="Z175" s="106"/>
      <c r="AA175" s="106"/>
    </row>
    <row r="176" spans="1:27" x14ac:dyDescent="0.35">
      <c r="A176" s="106"/>
      <c r="B176" s="106"/>
      <c r="C176" s="106"/>
      <c r="D176" s="106"/>
      <c r="E176" s="106"/>
      <c r="F176" s="106"/>
      <c r="K176" s="106"/>
      <c r="P176" s="106"/>
      <c r="Q176" s="106"/>
      <c r="R176" s="106"/>
      <c r="S176" s="106"/>
      <c r="T176" s="106"/>
      <c r="U176" s="106"/>
      <c r="V176" s="106"/>
      <c r="W176" s="106"/>
      <c r="Z176" s="106"/>
      <c r="AA176" s="106"/>
    </row>
    <row r="177" spans="1:27" x14ac:dyDescent="0.35">
      <c r="A177" s="106"/>
      <c r="B177" s="106"/>
      <c r="C177" s="106"/>
      <c r="D177" s="106"/>
      <c r="E177" s="106"/>
      <c r="F177" s="106"/>
      <c r="K177" s="106"/>
      <c r="P177" s="106"/>
      <c r="Q177" s="106"/>
      <c r="R177" s="106"/>
      <c r="S177" s="106"/>
      <c r="T177" s="106"/>
      <c r="U177" s="106"/>
      <c r="V177" s="106"/>
      <c r="W177" s="106"/>
      <c r="Z177" s="106"/>
      <c r="AA177" s="106"/>
    </row>
    <row r="178" spans="1:27" x14ac:dyDescent="0.35">
      <c r="A178" s="106"/>
      <c r="B178" s="106"/>
      <c r="C178" s="106"/>
      <c r="D178" s="106"/>
      <c r="E178" s="106"/>
      <c r="F178" s="106"/>
      <c r="K178" s="106"/>
      <c r="P178" s="106"/>
      <c r="Q178" s="106"/>
      <c r="R178" s="106"/>
      <c r="S178" s="106"/>
      <c r="T178" s="106"/>
      <c r="U178" s="106"/>
      <c r="V178" s="106"/>
      <c r="W178" s="106"/>
      <c r="Z178" s="106"/>
      <c r="AA178" s="106"/>
    </row>
    <row r="179" spans="1:27" x14ac:dyDescent="0.35">
      <c r="A179" s="106"/>
      <c r="B179" s="106"/>
      <c r="C179" s="106"/>
      <c r="D179" s="106"/>
      <c r="E179" s="106"/>
      <c r="F179" s="106"/>
      <c r="K179" s="106"/>
      <c r="P179" s="106"/>
      <c r="Q179" s="106"/>
      <c r="R179" s="106"/>
      <c r="S179" s="106"/>
      <c r="T179" s="106"/>
      <c r="U179" s="106"/>
      <c r="V179" s="106"/>
      <c r="W179" s="106"/>
      <c r="Z179" s="106"/>
      <c r="AA179" s="106"/>
    </row>
    <row r="180" spans="1:27" x14ac:dyDescent="0.35">
      <c r="A180" s="106"/>
      <c r="B180" s="106"/>
      <c r="C180" s="106"/>
      <c r="D180" s="106"/>
      <c r="E180" s="106"/>
      <c r="F180" s="106"/>
      <c r="K180" s="106"/>
      <c r="P180" s="106"/>
      <c r="Q180" s="106"/>
      <c r="R180" s="106"/>
      <c r="S180" s="106"/>
      <c r="T180" s="106"/>
      <c r="U180" s="106"/>
      <c r="V180" s="106"/>
      <c r="W180" s="106"/>
      <c r="Z180" s="106"/>
      <c r="AA180" s="106"/>
    </row>
    <row r="181" spans="1:27" x14ac:dyDescent="0.35">
      <c r="A181" s="106"/>
      <c r="B181" s="106"/>
      <c r="C181" s="106"/>
      <c r="D181" s="106"/>
      <c r="E181" s="106"/>
      <c r="F181" s="106"/>
      <c r="K181" s="106"/>
      <c r="P181" s="106"/>
      <c r="Q181" s="106"/>
      <c r="R181" s="106"/>
      <c r="S181" s="106"/>
      <c r="T181" s="106"/>
      <c r="U181" s="106"/>
      <c r="V181" s="106"/>
      <c r="W181" s="106"/>
      <c r="Z181" s="106"/>
      <c r="AA181" s="106"/>
    </row>
    <row r="182" spans="1:27" x14ac:dyDescent="0.35">
      <c r="A182" s="106"/>
      <c r="B182" s="106"/>
      <c r="C182" s="106"/>
      <c r="D182" s="106"/>
      <c r="E182" s="106"/>
      <c r="F182" s="106"/>
      <c r="K182" s="106"/>
      <c r="P182" s="106"/>
      <c r="Q182" s="106"/>
      <c r="R182" s="106"/>
      <c r="S182" s="106"/>
      <c r="T182" s="106"/>
      <c r="U182" s="106"/>
      <c r="V182" s="106"/>
      <c r="W182" s="106"/>
      <c r="Z182" s="106"/>
      <c r="AA182" s="106"/>
    </row>
    <row r="183" spans="1:27" x14ac:dyDescent="0.35">
      <c r="A183" s="106"/>
      <c r="B183" s="106"/>
      <c r="C183" s="106"/>
      <c r="D183" s="106"/>
      <c r="E183" s="106"/>
      <c r="F183" s="106"/>
      <c r="K183" s="106"/>
      <c r="P183" s="106"/>
      <c r="Q183" s="106"/>
      <c r="R183" s="106"/>
      <c r="S183" s="106"/>
      <c r="T183" s="106"/>
      <c r="U183" s="106"/>
      <c r="V183" s="106"/>
      <c r="W183" s="106"/>
      <c r="Z183" s="106"/>
      <c r="AA183" s="106"/>
    </row>
    <row r="184" spans="1:27" x14ac:dyDescent="0.35">
      <c r="A184" s="106"/>
      <c r="B184" s="106"/>
      <c r="C184" s="106"/>
      <c r="D184" s="106"/>
      <c r="E184" s="106"/>
      <c r="F184" s="106"/>
      <c r="K184" s="106"/>
      <c r="P184" s="106"/>
      <c r="Q184" s="106"/>
      <c r="R184" s="106"/>
      <c r="S184" s="106"/>
      <c r="T184" s="106"/>
      <c r="U184" s="106"/>
      <c r="V184" s="106"/>
      <c r="W184" s="106"/>
      <c r="Z184" s="106"/>
      <c r="AA184" s="106"/>
    </row>
    <row r="185" spans="1:27" x14ac:dyDescent="0.35">
      <c r="A185" s="106"/>
      <c r="B185" s="106"/>
      <c r="C185" s="106"/>
      <c r="D185" s="106"/>
      <c r="E185" s="106"/>
      <c r="F185" s="106"/>
      <c r="K185" s="106"/>
      <c r="P185" s="106"/>
      <c r="Q185" s="106"/>
      <c r="R185" s="106"/>
      <c r="S185" s="106"/>
      <c r="T185" s="106"/>
      <c r="U185" s="106"/>
      <c r="V185" s="106"/>
      <c r="W185" s="106"/>
      <c r="Z185" s="106"/>
      <c r="AA185" s="106"/>
    </row>
    <row r="186" spans="1:27" x14ac:dyDescent="0.35">
      <c r="A186" s="106"/>
      <c r="B186" s="106"/>
      <c r="C186" s="106"/>
      <c r="D186" s="106"/>
      <c r="E186" s="106"/>
      <c r="F186" s="106"/>
      <c r="K186" s="106"/>
      <c r="P186" s="106"/>
      <c r="Q186" s="106"/>
      <c r="R186" s="106"/>
      <c r="S186" s="106"/>
      <c r="T186" s="106"/>
      <c r="U186" s="106"/>
      <c r="V186" s="106"/>
      <c r="W186" s="106"/>
      <c r="Z186" s="106"/>
      <c r="AA186" s="106"/>
    </row>
    <row r="187" spans="1:27" x14ac:dyDescent="0.35">
      <c r="A187" s="106"/>
      <c r="B187" s="106"/>
      <c r="C187" s="106"/>
      <c r="D187" s="106"/>
      <c r="E187" s="106"/>
      <c r="F187" s="106"/>
      <c r="K187" s="106"/>
      <c r="P187" s="106"/>
      <c r="Q187" s="106"/>
      <c r="R187" s="106"/>
      <c r="S187" s="106"/>
      <c r="T187" s="106"/>
      <c r="U187" s="106"/>
      <c r="V187" s="106"/>
      <c r="W187" s="106"/>
      <c r="Z187" s="106"/>
      <c r="AA187" s="106"/>
    </row>
    <row r="188" spans="1:27" x14ac:dyDescent="0.35">
      <c r="A188" s="106"/>
      <c r="B188" s="106"/>
      <c r="C188" s="106"/>
      <c r="D188" s="106"/>
      <c r="E188" s="106"/>
      <c r="F188" s="106"/>
      <c r="K188" s="106"/>
      <c r="P188" s="106"/>
      <c r="Q188" s="106"/>
      <c r="R188" s="106"/>
      <c r="S188" s="106"/>
      <c r="T188" s="106"/>
      <c r="U188" s="106"/>
      <c r="V188" s="106"/>
      <c r="W188" s="106"/>
      <c r="Z188" s="106"/>
      <c r="AA188" s="106"/>
    </row>
    <row r="189" spans="1:27" x14ac:dyDescent="0.35">
      <c r="A189" s="106"/>
      <c r="B189" s="106"/>
      <c r="C189" s="106"/>
      <c r="D189" s="106"/>
      <c r="E189" s="106"/>
      <c r="F189" s="106"/>
      <c r="K189" s="106"/>
      <c r="P189" s="106"/>
      <c r="Q189" s="106"/>
      <c r="R189" s="106"/>
      <c r="S189" s="106"/>
      <c r="T189" s="106"/>
      <c r="U189" s="106"/>
      <c r="V189" s="106"/>
      <c r="W189" s="106"/>
      <c r="Z189" s="106"/>
      <c r="AA189" s="106"/>
    </row>
    <row r="190" spans="1:27" x14ac:dyDescent="0.35">
      <c r="A190" s="106"/>
      <c r="B190" s="106"/>
      <c r="C190" s="106"/>
      <c r="D190" s="106"/>
      <c r="E190" s="106"/>
      <c r="F190" s="106"/>
      <c r="K190" s="106"/>
      <c r="P190" s="106"/>
      <c r="Q190" s="106"/>
      <c r="R190" s="106"/>
      <c r="S190" s="106"/>
      <c r="T190" s="106"/>
      <c r="U190" s="106"/>
      <c r="V190" s="106"/>
      <c r="W190" s="106"/>
      <c r="Z190" s="106"/>
      <c r="AA190" s="106"/>
    </row>
    <row r="191" spans="1:27" x14ac:dyDescent="0.35">
      <c r="A191" s="106"/>
      <c r="B191" s="106"/>
      <c r="C191" s="106"/>
      <c r="D191" s="106"/>
      <c r="E191" s="106"/>
      <c r="F191" s="106"/>
      <c r="K191" s="106"/>
      <c r="P191" s="106"/>
      <c r="Q191" s="106"/>
      <c r="R191" s="106"/>
      <c r="S191" s="106"/>
      <c r="T191" s="106"/>
      <c r="U191" s="106"/>
      <c r="V191" s="106"/>
      <c r="W191" s="106"/>
      <c r="Z191" s="106"/>
      <c r="AA191" s="106"/>
    </row>
    <row r="192" spans="1:27" x14ac:dyDescent="0.35">
      <c r="A192" s="106"/>
      <c r="B192" s="106"/>
      <c r="C192" s="106"/>
      <c r="D192" s="106"/>
      <c r="E192" s="106"/>
      <c r="F192" s="106"/>
      <c r="K192" s="106"/>
      <c r="P192" s="106"/>
      <c r="Q192" s="106"/>
      <c r="R192" s="106"/>
      <c r="S192" s="106"/>
      <c r="T192" s="106"/>
      <c r="U192" s="106"/>
      <c r="V192" s="106"/>
      <c r="W192" s="106"/>
      <c r="Z192" s="106"/>
      <c r="AA192" s="106"/>
    </row>
    <row r="193" spans="1:27" x14ac:dyDescent="0.35">
      <c r="A193" s="106"/>
      <c r="B193" s="106"/>
      <c r="C193" s="106"/>
      <c r="D193" s="106"/>
      <c r="E193" s="106"/>
      <c r="F193" s="106"/>
      <c r="K193" s="106"/>
      <c r="P193" s="106"/>
      <c r="Q193" s="106"/>
      <c r="R193" s="106"/>
      <c r="S193" s="106"/>
      <c r="T193" s="106"/>
      <c r="U193" s="106"/>
      <c r="V193" s="106"/>
      <c r="W193" s="106"/>
      <c r="Z193" s="106"/>
      <c r="AA193" s="106"/>
    </row>
    <row r="194" spans="1:27" x14ac:dyDescent="0.35">
      <c r="A194" s="106"/>
      <c r="B194" s="106"/>
      <c r="C194" s="106"/>
      <c r="D194" s="106"/>
      <c r="E194" s="106"/>
      <c r="F194" s="106"/>
      <c r="K194" s="106"/>
      <c r="P194" s="106"/>
      <c r="Q194" s="106"/>
      <c r="R194" s="106"/>
      <c r="S194" s="106"/>
      <c r="T194" s="106"/>
      <c r="U194" s="106"/>
      <c r="V194" s="106"/>
      <c r="W194" s="106"/>
      <c r="Z194" s="106"/>
      <c r="AA194" s="106"/>
    </row>
    <row r="195" spans="1:27" x14ac:dyDescent="0.35">
      <c r="A195" s="106"/>
      <c r="B195" s="106"/>
      <c r="C195" s="106"/>
      <c r="D195" s="106"/>
      <c r="E195" s="106"/>
      <c r="F195" s="106"/>
      <c r="K195" s="106"/>
      <c r="P195" s="106"/>
      <c r="Q195" s="106"/>
      <c r="R195" s="106"/>
      <c r="S195" s="106"/>
      <c r="T195" s="106"/>
      <c r="U195" s="106"/>
      <c r="V195" s="106"/>
      <c r="W195" s="106"/>
      <c r="Z195" s="106"/>
      <c r="AA195" s="106"/>
    </row>
    <row r="196" spans="1:27" x14ac:dyDescent="0.35">
      <c r="A196" s="106"/>
      <c r="B196" s="106"/>
      <c r="C196" s="106"/>
      <c r="D196" s="106"/>
      <c r="E196" s="106"/>
      <c r="F196" s="106"/>
      <c r="K196" s="106"/>
      <c r="P196" s="106"/>
      <c r="Q196" s="106"/>
      <c r="R196" s="106"/>
      <c r="S196" s="106"/>
      <c r="T196" s="106"/>
      <c r="U196" s="106"/>
      <c r="V196" s="106"/>
      <c r="W196" s="106"/>
      <c r="Z196" s="106"/>
      <c r="AA196" s="106"/>
    </row>
    <row r="197" spans="1:27" x14ac:dyDescent="0.35">
      <c r="A197" s="106"/>
      <c r="B197" s="106"/>
      <c r="C197" s="106"/>
      <c r="D197" s="106"/>
      <c r="E197" s="106"/>
      <c r="F197" s="106"/>
      <c r="K197" s="106"/>
      <c r="P197" s="106"/>
      <c r="Q197" s="106"/>
      <c r="R197" s="106"/>
      <c r="S197" s="106"/>
      <c r="T197" s="106"/>
      <c r="U197" s="106"/>
      <c r="V197" s="106"/>
      <c r="W197" s="106"/>
      <c r="Z197" s="106"/>
      <c r="AA197" s="106"/>
    </row>
    <row r="198" spans="1:27" x14ac:dyDescent="0.35">
      <c r="A198" s="106"/>
      <c r="B198" s="106"/>
      <c r="C198" s="106"/>
      <c r="D198" s="106"/>
      <c r="E198" s="106"/>
      <c r="F198" s="106"/>
      <c r="K198" s="106"/>
      <c r="P198" s="106"/>
      <c r="Q198" s="106"/>
      <c r="R198" s="106"/>
      <c r="S198" s="106"/>
      <c r="T198" s="106"/>
      <c r="U198" s="106"/>
      <c r="V198" s="106"/>
      <c r="W198" s="106"/>
      <c r="Z198" s="106"/>
      <c r="AA198" s="106"/>
    </row>
    <row r="199" spans="1:27" x14ac:dyDescent="0.35">
      <c r="A199" s="106"/>
      <c r="B199" s="106"/>
      <c r="C199" s="106"/>
      <c r="D199" s="106"/>
      <c r="E199" s="106"/>
      <c r="F199" s="106"/>
      <c r="K199" s="106"/>
      <c r="P199" s="106"/>
      <c r="Q199" s="106"/>
      <c r="R199" s="106"/>
      <c r="S199" s="106"/>
      <c r="T199" s="106"/>
      <c r="U199" s="106"/>
      <c r="V199" s="106"/>
      <c r="W199" s="106"/>
      <c r="Z199" s="106"/>
      <c r="AA199" s="106"/>
    </row>
    <row r="200" spans="1:27" x14ac:dyDescent="0.35">
      <c r="A200" s="106"/>
      <c r="B200" s="106"/>
      <c r="C200" s="106"/>
      <c r="D200" s="106"/>
      <c r="E200" s="106"/>
      <c r="F200" s="106"/>
      <c r="K200" s="106"/>
      <c r="P200" s="106"/>
      <c r="Q200" s="106"/>
      <c r="R200" s="106"/>
      <c r="S200" s="106"/>
      <c r="T200" s="106"/>
      <c r="U200" s="106"/>
      <c r="V200" s="106"/>
      <c r="W200" s="106"/>
      <c r="Z200" s="106"/>
      <c r="AA200" s="106"/>
    </row>
    <row r="201" spans="1:27" x14ac:dyDescent="0.35">
      <c r="A201" s="106"/>
      <c r="B201" s="106"/>
      <c r="C201" s="106"/>
      <c r="D201" s="106"/>
      <c r="E201" s="106"/>
      <c r="F201" s="106"/>
      <c r="K201" s="106"/>
      <c r="P201" s="106"/>
      <c r="Q201" s="106"/>
      <c r="R201" s="106"/>
      <c r="S201" s="106"/>
      <c r="T201" s="106"/>
      <c r="U201" s="106"/>
      <c r="V201" s="106"/>
      <c r="W201" s="106"/>
      <c r="Z201" s="106"/>
      <c r="AA201" s="106"/>
    </row>
    <row r="202" spans="1:27" x14ac:dyDescent="0.35">
      <c r="A202" s="106"/>
      <c r="B202" s="106"/>
      <c r="C202" s="106"/>
      <c r="D202" s="106"/>
      <c r="E202" s="106"/>
      <c r="F202" s="106"/>
      <c r="K202" s="106"/>
      <c r="P202" s="106"/>
      <c r="Q202" s="106"/>
      <c r="R202" s="106"/>
      <c r="S202" s="106"/>
      <c r="T202" s="106"/>
      <c r="U202" s="106"/>
      <c r="V202" s="106"/>
      <c r="W202" s="106"/>
      <c r="Z202" s="106"/>
      <c r="AA202" s="106"/>
    </row>
    <row r="203" spans="1:27" x14ac:dyDescent="0.35">
      <c r="A203" s="106"/>
      <c r="B203" s="106"/>
      <c r="C203" s="106"/>
      <c r="D203" s="106"/>
      <c r="E203" s="106"/>
      <c r="F203" s="106"/>
      <c r="K203" s="106"/>
      <c r="P203" s="106"/>
      <c r="Q203" s="106"/>
      <c r="R203" s="106"/>
      <c r="S203" s="106"/>
      <c r="T203" s="106"/>
      <c r="U203" s="106"/>
      <c r="V203" s="106"/>
      <c r="W203" s="106"/>
      <c r="Z203" s="106"/>
      <c r="AA203" s="106"/>
    </row>
    <row r="204" spans="1:27" x14ac:dyDescent="0.35">
      <c r="A204" s="106"/>
      <c r="B204" s="106"/>
      <c r="C204" s="106"/>
      <c r="D204" s="106"/>
      <c r="E204" s="106"/>
      <c r="F204" s="106"/>
      <c r="K204" s="106"/>
      <c r="P204" s="106"/>
      <c r="Q204" s="106"/>
      <c r="R204" s="106"/>
      <c r="S204" s="106"/>
      <c r="T204" s="106"/>
      <c r="U204" s="106"/>
      <c r="V204" s="106"/>
      <c r="W204" s="106"/>
      <c r="Z204" s="106"/>
      <c r="AA204" s="106"/>
    </row>
    <row r="205" spans="1:27" x14ac:dyDescent="0.35">
      <c r="A205" s="106"/>
      <c r="B205" s="106"/>
      <c r="C205" s="106"/>
      <c r="D205" s="106"/>
      <c r="E205" s="106"/>
      <c r="F205" s="106"/>
      <c r="K205" s="106"/>
      <c r="P205" s="106"/>
      <c r="Q205" s="106"/>
      <c r="R205" s="106"/>
      <c r="S205" s="106"/>
      <c r="T205" s="106"/>
      <c r="U205" s="106"/>
      <c r="V205" s="106"/>
      <c r="W205" s="106"/>
      <c r="Z205" s="106"/>
      <c r="AA205" s="106"/>
    </row>
    <row r="206" spans="1:27" x14ac:dyDescent="0.35">
      <c r="A206" s="106"/>
      <c r="B206" s="106"/>
      <c r="C206" s="106"/>
      <c r="D206" s="106"/>
      <c r="E206" s="106"/>
      <c r="F206" s="106"/>
      <c r="K206" s="106"/>
      <c r="P206" s="106"/>
      <c r="Q206" s="106"/>
      <c r="R206" s="106"/>
      <c r="S206" s="106"/>
      <c r="T206" s="106"/>
      <c r="U206" s="106"/>
      <c r="V206" s="106"/>
      <c r="W206" s="106"/>
      <c r="Z206" s="106"/>
      <c r="AA206" s="106"/>
    </row>
    <row r="207" spans="1:27" x14ac:dyDescent="0.35">
      <c r="A207" s="106"/>
      <c r="B207" s="106"/>
      <c r="C207" s="106"/>
      <c r="D207" s="106"/>
      <c r="E207" s="106"/>
      <c r="F207" s="106"/>
      <c r="K207" s="106"/>
      <c r="P207" s="106"/>
      <c r="Q207" s="106"/>
      <c r="R207" s="106"/>
      <c r="S207" s="106"/>
      <c r="T207" s="106"/>
      <c r="U207" s="106"/>
      <c r="V207" s="106"/>
      <c r="W207" s="106"/>
      <c r="Z207" s="106"/>
      <c r="AA207" s="106"/>
    </row>
    <row r="208" spans="1:27" x14ac:dyDescent="0.35">
      <c r="A208" s="106"/>
      <c r="B208" s="106"/>
      <c r="C208" s="106"/>
      <c r="D208" s="106"/>
      <c r="E208" s="106"/>
      <c r="F208" s="106"/>
      <c r="K208" s="106"/>
      <c r="P208" s="106"/>
      <c r="Q208" s="106"/>
      <c r="R208" s="106"/>
      <c r="S208" s="106"/>
      <c r="T208" s="106"/>
      <c r="U208" s="106"/>
      <c r="V208" s="106"/>
      <c r="W208" s="106"/>
      <c r="Z208" s="106"/>
      <c r="AA208" s="106"/>
    </row>
    <row r="209" spans="1:27" x14ac:dyDescent="0.35">
      <c r="A209" s="106"/>
      <c r="B209" s="106"/>
      <c r="C209" s="106"/>
      <c r="D209" s="106"/>
      <c r="E209" s="106"/>
      <c r="F209" s="106"/>
      <c r="K209" s="106"/>
      <c r="P209" s="106"/>
      <c r="Q209" s="106"/>
      <c r="R209" s="106"/>
      <c r="S209" s="106"/>
      <c r="T209" s="106"/>
      <c r="U209" s="106"/>
      <c r="V209" s="106"/>
      <c r="W209" s="106"/>
      <c r="Z209" s="106"/>
      <c r="AA209" s="106"/>
    </row>
    <row r="210" spans="1:27" x14ac:dyDescent="0.35">
      <c r="A210" s="106"/>
      <c r="B210" s="106"/>
      <c r="C210" s="106"/>
      <c r="D210" s="106"/>
      <c r="E210" s="106"/>
      <c r="F210" s="106"/>
      <c r="K210" s="106"/>
      <c r="P210" s="106"/>
      <c r="Q210" s="106"/>
      <c r="R210" s="106"/>
      <c r="S210" s="106"/>
      <c r="T210" s="106"/>
      <c r="U210" s="106"/>
      <c r="V210" s="106"/>
      <c r="W210" s="106"/>
      <c r="Z210" s="106"/>
      <c r="AA210" s="106"/>
    </row>
    <row r="211" spans="1:27" x14ac:dyDescent="0.35">
      <c r="A211" s="106"/>
      <c r="B211" s="106"/>
      <c r="C211" s="106"/>
      <c r="D211" s="106"/>
      <c r="E211" s="106"/>
      <c r="F211" s="106"/>
      <c r="K211" s="106"/>
      <c r="P211" s="106"/>
      <c r="Q211" s="106"/>
      <c r="R211" s="106"/>
      <c r="S211" s="106"/>
      <c r="T211" s="106"/>
      <c r="U211" s="106"/>
      <c r="V211" s="106"/>
      <c r="W211" s="106"/>
      <c r="Z211" s="106"/>
      <c r="AA211" s="106"/>
    </row>
    <row r="212" spans="1:27" x14ac:dyDescent="0.35">
      <c r="A212" s="106"/>
      <c r="B212" s="106"/>
      <c r="C212" s="106"/>
      <c r="D212" s="106"/>
      <c r="E212" s="106"/>
      <c r="F212" s="106"/>
      <c r="K212" s="106"/>
      <c r="P212" s="106"/>
      <c r="Q212" s="106"/>
      <c r="R212" s="106"/>
      <c r="S212" s="106"/>
      <c r="T212" s="106"/>
      <c r="U212" s="106"/>
      <c r="V212" s="106"/>
      <c r="W212" s="106"/>
      <c r="Z212" s="106"/>
      <c r="AA212" s="106"/>
    </row>
    <row r="213" spans="1:27" x14ac:dyDescent="0.35">
      <c r="A213" s="106"/>
      <c r="B213" s="106"/>
      <c r="C213" s="106"/>
      <c r="D213" s="106"/>
      <c r="E213" s="106"/>
      <c r="F213" s="106"/>
      <c r="K213" s="106"/>
      <c r="P213" s="106"/>
      <c r="Q213" s="106"/>
      <c r="R213" s="106"/>
      <c r="S213" s="106"/>
      <c r="T213" s="106"/>
      <c r="U213" s="106"/>
      <c r="V213" s="106"/>
      <c r="W213" s="106"/>
      <c r="Z213" s="106"/>
      <c r="AA213" s="106"/>
    </row>
    <row r="214" spans="1:27" x14ac:dyDescent="0.35">
      <c r="A214" s="106"/>
      <c r="B214" s="106"/>
      <c r="C214" s="106"/>
      <c r="D214" s="106"/>
      <c r="E214" s="106"/>
      <c r="F214" s="106"/>
      <c r="K214" s="106"/>
      <c r="P214" s="106"/>
      <c r="Q214" s="106"/>
      <c r="R214" s="106"/>
      <c r="S214" s="106"/>
      <c r="T214" s="106"/>
      <c r="U214" s="106"/>
      <c r="V214" s="106"/>
      <c r="W214" s="106"/>
      <c r="Z214" s="106"/>
      <c r="AA214" s="106"/>
    </row>
    <row r="215" spans="1:27" x14ac:dyDescent="0.35">
      <c r="A215" s="106"/>
      <c r="B215" s="106"/>
      <c r="C215" s="106"/>
      <c r="D215" s="106"/>
      <c r="E215" s="106"/>
      <c r="F215" s="106"/>
      <c r="K215" s="106"/>
      <c r="P215" s="106"/>
      <c r="Q215" s="106"/>
      <c r="R215" s="106"/>
      <c r="S215" s="106"/>
      <c r="T215" s="106"/>
      <c r="U215" s="106"/>
      <c r="V215" s="106"/>
      <c r="W215" s="106"/>
      <c r="Z215" s="106"/>
      <c r="AA215" s="106"/>
    </row>
    <row r="216" spans="1:27" x14ac:dyDescent="0.35">
      <c r="A216" s="106"/>
      <c r="B216" s="106"/>
      <c r="C216" s="106"/>
      <c r="D216" s="106"/>
      <c r="E216" s="106"/>
      <c r="F216" s="106"/>
      <c r="K216" s="106"/>
      <c r="P216" s="106"/>
      <c r="Q216" s="106"/>
      <c r="R216" s="106"/>
      <c r="S216" s="106"/>
      <c r="T216" s="106"/>
      <c r="U216" s="106"/>
      <c r="V216" s="106"/>
      <c r="W216" s="106"/>
      <c r="Z216" s="106"/>
      <c r="AA216" s="106"/>
    </row>
    <row r="217" spans="1:27" x14ac:dyDescent="0.35">
      <c r="A217" s="106"/>
      <c r="B217" s="106"/>
      <c r="C217" s="106"/>
      <c r="D217" s="106"/>
      <c r="E217" s="106"/>
      <c r="F217" s="106"/>
      <c r="K217" s="106"/>
      <c r="P217" s="106"/>
      <c r="Q217" s="106"/>
      <c r="R217" s="106"/>
      <c r="S217" s="106"/>
      <c r="T217" s="106"/>
      <c r="U217" s="106"/>
      <c r="V217" s="106"/>
      <c r="W217" s="106"/>
      <c r="Z217" s="106"/>
      <c r="AA217" s="106"/>
    </row>
    <row r="218" spans="1:27" x14ac:dyDescent="0.35">
      <c r="A218" s="106"/>
      <c r="B218" s="106"/>
      <c r="C218" s="106"/>
      <c r="D218" s="106"/>
      <c r="E218" s="106"/>
      <c r="F218" s="106"/>
      <c r="K218" s="106"/>
      <c r="P218" s="106"/>
      <c r="Q218" s="106"/>
      <c r="R218" s="106"/>
      <c r="S218" s="106"/>
      <c r="T218" s="106"/>
      <c r="U218" s="106"/>
      <c r="V218" s="106"/>
      <c r="W218" s="106"/>
      <c r="Z218" s="106"/>
      <c r="AA218" s="106"/>
    </row>
    <row r="219" spans="1:27" x14ac:dyDescent="0.35">
      <c r="A219" s="106"/>
      <c r="B219" s="106"/>
      <c r="C219" s="106"/>
      <c r="D219" s="106"/>
      <c r="E219" s="106"/>
      <c r="F219" s="106"/>
      <c r="K219" s="106"/>
      <c r="P219" s="106"/>
      <c r="Q219" s="106"/>
      <c r="R219" s="106"/>
      <c r="S219" s="106"/>
      <c r="T219" s="106"/>
      <c r="U219" s="106"/>
      <c r="V219" s="106"/>
      <c r="W219" s="106"/>
      <c r="Z219" s="106"/>
      <c r="AA219" s="106"/>
    </row>
    <row r="220" spans="1:27" x14ac:dyDescent="0.35">
      <c r="A220" s="106"/>
      <c r="B220" s="106"/>
      <c r="C220" s="106"/>
      <c r="D220" s="106"/>
      <c r="E220" s="106"/>
      <c r="F220" s="106"/>
      <c r="K220" s="106"/>
      <c r="P220" s="106"/>
      <c r="Q220" s="106"/>
      <c r="R220" s="106"/>
      <c r="S220" s="106"/>
      <c r="T220" s="106"/>
      <c r="U220" s="106"/>
      <c r="V220" s="106"/>
      <c r="W220" s="106"/>
      <c r="Z220" s="106"/>
      <c r="AA220" s="106"/>
    </row>
    <row r="221" spans="1:27" x14ac:dyDescent="0.35">
      <c r="A221" s="106"/>
      <c r="B221" s="106"/>
      <c r="C221" s="106"/>
      <c r="D221" s="106"/>
      <c r="E221" s="106"/>
      <c r="F221" s="106"/>
      <c r="K221" s="106"/>
      <c r="P221" s="106"/>
      <c r="Q221" s="106"/>
      <c r="R221" s="106"/>
      <c r="S221" s="106"/>
      <c r="T221" s="106"/>
      <c r="U221" s="106"/>
      <c r="V221" s="106"/>
      <c r="W221" s="106"/>
      <c r="Z221" s="106"/>
      <c r="AA221" s="106"/>
    </row>
    <row r="222" spans="1:27" x14ac:dyDescent="0.35">
      <c r="A222" s="106"/>
      <c r="B222" s="106"/>
      <c r="C222" s="106"/>
      <c r="D222" s="106"/>
      <c r="E222" s="106"/>
      <c r="F222" s="106"/>
      <c r="K222" s="106"/>
      <c r="P222" s="106"/>
      <c r="Q222" s="106"/>
      <c r="R222" s="106"/>
      <c r="S222" s="106"/>
      <c r="T222" s="106"/>
      <c r="U222" s="106"/>
      <c r="V222" s="106"/>
      <c r="W222" s="106"/>
      <c r="Z222" s="106"/>
      <c r="AA222" s="106"/>
    </row>
    <row r="223" spans="1:27" x14ac:dyDescent="0.35">
      <c r="A223" s="106"/>
      <c r="B223" s="106"/>
      <c r="C223" s="106"/>
      <c r="D223" s="106"/>
      <c r="E223" s="106"/>
      <c r="F223" s="106"/>
      <c r="K223" s="106"/>
      <c r="P223" s="106"/>
      <c r="Q223" s="106"/>
      <c r="R223" s="106"/>
      <c r="S223" s="106"/>
      <c r="T223" s="106"/>
      <c r="U223" s="106"/>
      <c r="V223" s="106"/>
      <c r="W223" s="106"/>
      <c r="Z223" s="106"/>
      <c r="AA223" s="106"/>
    </row>
    <row r="224" spans="1:27" x14ac:dyDescent="0.35">
      <c r="A224" s="106"/>
      <c r="B224" s="106"/>
      <c r="C224" s="106"/>
      <c r="D224" s="106"/>
      <c r="E224" s="106"/>
      <c r="F224" s="106"/>
      <c r="K224" s="106"/>
      <c r="P224" s="106"/>
      <c r="Q224" s="106"/>
      <c r="R224" s="106"/>
      <c r="S224" s="106"/>
      <c r="T224" s="106"/>
      <c r="U224" s="106"/>
      <c r="V224" s="106"/>
      <c r="W224" s="106"/>
      <c r="Z224" s="106"/>
      <c r="AA224" s="106"/>
    </row>
    <row r="225" spans="1:27" x14ac:dyDescent="0.35">
      <c r="A225" s="106"/>
      <c r="B225" s="106"/>
      <c r="C225" s="106"/>
      <c r="D225" s="106"/>
      <c r="E225" s="106"/>
      <c r="F225" s="106"/>
      <c r="K225" s="106"/>
      <c r="P225" s="106"/>
      <c r="Q225" s="106"/>
      <c r="R225" s="106"/>
      <c r="S225" s="106"/>
      <c r="T225" s="106"/>
      <c r="U225" s="106"/>
      <c r="V225" s="106"/>
      <c r="W225" s="106"/>
      <c r="Z225" s="106"/>
      <c r="AA225" s="106"/>
    </row>
    <row r="226" spans="1:27" x14ac:dyDescent="0.35">
      <c r="A226" s="106"/>
      <c r="B226" s="106"/>
      <c r="C226" s="106"/>
      <c r="D226" s="106"/>
      <c r="E226" s="106"/>
      <c r="F226" s="106"/>
      <c r="K226" s="106"/>
      <c r="P226" s="106"/>
      <c r="Q226" s="106"/>
      <c r="R226" s="106"/>
      <c r="S226" s="106"/>
      <c r="T226" s="106"/>
      <c r="U226" s="106"/>
      <c r="V226" s="106"/>
      <c r="W226" s="106"/>
      <c r="Z226" s="106"/>
      <c r="AA226" s="106"/>
    </row>
    <row r="227" spans="1:27" x14ac:dyDescent="0.35">
      <c r="A227" s="106"/>
      <c r="B227" s="106"/>
      <c r="C227" s="106"/>
      <c r="D227" s="106"/>
      <c r="E227" s="106"/>
      <c r="F227" s="106"/>
      <c r="K227" s="106"/>
      <c r="P227" s="106"/>
      <c r="Q227" s="106"/>
      <c r="R227" s="106"/>
      <c r="S227" s="106"/>
      <c r="T227" s="106"/>
      <c r="U227" s="106"/>
      <c r="V227" s="106"/>
      <c r="W227" s="106"/>
      <c r="Z227" s="106"/>
      <c r="AA227" s="106"/>
    </row>
    <row r="228" spans="1:27" x14ac:dyDescent="0.35">
      <c r="A228" s="106"/>
      <c r="B228" s="106"/>
      <c r="C228" s="106"/>
      <c r="D228" s="106"/>
      <c r="E228" s="106"/>
      <c r="F228" s="106"/>
      <c r="K228" s="106"/>
      <c r="P228" s="106"/>
      <c r="Q228" s="106"/>
      <c r="R228" s="106"/>
      <c r="S228" s="106"/>
      <c r="T228" s="106"/>
      <c r="U228" s="106"/>
      <c r="V228" s="106"/>
      <c r="W228" s="106"/>
      <c r="Z228" s="106"/>
      <c r="AA228" s="106"/>
    </row>
    <row r="229" spans="1:27" x14ac:dyDescent="0.35">
      <c r="A229" s="106"/>
      <c r="B229" s="106"/>
      <c r="C229" s="106"/>
      <c r="D229" s="106"/>
      <c r="E229" s="106"/>
      <c r="F229" s="106"/>
      <c r="K229" s="106"/>
      <c r="P229" s="106"/>
      <c r="Q229" s="106"/>
      <c r="R229" s="106"/>
      <c r="S229" s="106"/>
      <c r="T229" s="106"/>
      <c r="U229" s="106"/>
      <c r="V229" s="106"/>
      <c r="W229" s="106"/>
      <c r="Z229" s="106"/>
      <c r="AA229" s="106"/>
    </row>
    <row r="230" spans="1:27" x14ac:dyDescent="0.35">
      <c r="A230" s="106"/>
      <c r="B230" s="106"/>
      <c r="C230" s="106"/>
      <c r="D230" s="106"/>
      <c r="E230" s="106"/>
      <c r="F230" s="106"/>
      <c r="K230" s="106"/>
      <c r="P230" s="106"/>
      <c r="Q230" s="106"/>
      <c r="R230" s="106"/>
      <c r="S230" s="106"/>
      <c r="T230" s="106"/>
      <c r="U230" s="106"/>
      <c r="V230" s="106"/>
      <c r="W230" s="106"/>
      <c r="Z230" s="106"/>
      <c r="AA230" s="106"/>
    </row>
    <row r="231" spans="1:27" x14ac:dyDescent="0.35">
      <c r="A231" s="106"/>
      <c r="B231" s="106"/>
      <c r="C231" s="106"/>
      <c r="D231" s="106"/>
      <c r="E231" s="106"/>
      <c r="F231" s="106"/>
      <c r="K231" s="106"/>
      <c r="P231" s="106"/>
      <c r="Q231" s="106"/>
      <c r="R231" s="106"/>
      <c r="S231" s="106"/>
      <c r="T231" s="106"/>
      <c r="U231" s="106"/>
      <c r="V231" s="106"/>
      <c r="W231" s="106"/>
      <c r="Z231" s="106"/>
      <c r="AA231" s="106"/>
    </row>
    <row r="232" spans="1:27" x14ac:dyDescent="0.35">
      <c r="A232" s="106"/>
      <c r="B232" s="106"/>
      <c r="C232" s="106"/>
      <c r="D232" s="106"/>
      <c r="E232" s="106"/>
      <c r="F232" s="106"/>
      <c r="K232" s="106"/>
      <c r="P232" s="106"/>
      <c r="Q232" s="106"/>
      <c r="R232" s="106"/>
      <c r="S232" s="106"/>
      <c r="T232" s="106"/>
      <c r="U232" s="106"/>
      <c r="V232" s="106"/>
      <c r="W232" s="106"/>
      <c r="Z232" s="106"/>
      <c r="AA232" s="106"/>
    </row>
    <row r="233" spans="1:27" x14ac:dyDescent="0.35">
      <c r="A233" s="106"/>
      <c r="B233" s="106"/>
      <c r="C233" s="106"/>
      <c r="D233" s="106"/>
      <c r="E233" s="106"/>
      <c r="F233" s="106"/>
      <c r="K233" s="106"/>
      <c r="P233" s="106"/>
      <c r="Q233" s="106"/>
      <c r="R233" s="106"/>
      <c r="S233" s="106"/>
      <c r="T233" s="106"/>
      <c r="U233" s="106"/>
      <c r="V233" s="106"/>
      <c r="W233" s="106"/>
      <c r="Z233" s="106"/>
      <c r="AA233" s="106"/>
    </row>
  </sheetData>
  <mergeCells count="26">
    <mergeCell ref="S2:S3"/>
    <mergeCell ref="A1:U1"/>
    <mergeCell ref="A2:A3"/>
    <mergeCell ref="B2:B3"/>
    <mergeCell ref="C2:C3"/>
    <mergeCell ref="D2:D3"/>
    <mergeCell ref="E2:E3"/>
    <mergeCell ref="F2:F3"/>
    <mergeCell ref="G2:G3"/>
    <mergeCell ref="H2:J2"/>
    <mergeCell ref="K2:K3"/>
    <mergeCell ref="L2:L3"/>
    <mergeCell ref="M2:O2"/>
    <mergeCell ref="P2:P3"/>
    <mergeCell ref="Q2:Q3"/>
    <mergeCell ref="R2:R3"/>
    <mergeCell ref="Z2:Z3"/>
    <mergeCell ref="AA2:AA3"/>
    <mergeCell ref="AB2:AB3"/>
    <mergeCell ref="AC2:AC3"/>
    <mergeCell ref="T2:T3"/>
    <mergeCell ref="U2:U3"/>
    <mergeCell ref="V2:V3"/>
    <mergeCell ref="W2:W3"/>
    <mergeCell ref="X2:X3"/>
    <mergeCell ref="Y2:Y3"/>
  </mergeCells>
  <phoneticPr fontId="11" type="noConversion"/>
  <pageMargins left="0.69930555555555596" right="0.69930555555555596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折旧未完成</vt:lpstr>
      <vt:lpstr>折旧完成</vt:lpstr>
      <vt:lpstr>折旧未完成!Print_Titles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任明洲</cp:lastModifiedBy>
  <cp:lastPrinted>2017-06-22T06:48:39Z</cp:lastPrinted>
  <dcterms:created xsi:type="dcterms:W3CDTF">2017-06-02T03:10:44Z</dcterms:created>
  <dcterms:modified xsi:type="dcterms:W3CDTF">2017-06-30T02:23:50Z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