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L21" i="1"/>
  <c r="M21"/>
  <c r="N21"/>
  <c r="O21"/>
  <c r="Q21"/>
  <c r="O28"/>
  <c r="N28"/>
  <c r="M28"/>
  <c r="L28"/>
  <c r="P26"/>
  <c r="P25"/>
  <c r="P24"/>
  <c r="P23"/>
  <c r="Q23" s="1"/>
  <c r="P20"/>
  <c r="Q20" s="1"/>
  <c r="P19"/>
  <c r="Q19" s="1"/>
  <c r="R18"/>
  <c r="Q18"/>
  <c r="P18"/>
  <c r="P17"/>
  <c r="Q17" s="1"/>
  <c r="P16"/>
  <c r="Q16" s="1"/>
  <c r="P15"/>
  <c r="Q15" s="1"/>
  <c r="P14"/>
  <c r="Q14" s="1"/>
  <c r="P13"/>
  <c r="Q13" s="1"/>
  <c r="P12"/>
  <c r="Q12" s="1"/>
  <c r="P11"/>
  <c r="Q11" s="1"/>
  <c r="P10"/>
  <c r="Q10" s="1"/>
  <c r="Q9"/>
  <c r="P9"/>
  <c r="P8"/>
  <c r="Q8" s="1"/>
  <c r="R7"/>
  <c r="P7"/>
  <c r="Q7" s="1"/>
  <c r="R6"/>
  <c r="P6"/>
  <c r="Q6" s="1"/>
  <c r="R5"/>
  <c r="P5"/>
  <c r="Q5" s="1"/>
  <c r="R4"/>
  <c r="P4"/>
  <c r="Q4" s="1"/>
  <c r="P21" l="1"/>
  <c r="P28"/>
</calcChain>
</file>

<file path=xl/sharedStrings.xml><?xml version="1.0" encoding="utf-8"?>
<sst xmlns="http://schemas.openxmlformats.org/spreadsheetml/2006/main" count="337" uniqueCount="188">
  <si>
    <t>17台报废车辆明细表</t>
    <phoneticPr fontId="3" type="noConversion"/>
  </si>
  <si>
    <t>序号</t>
    <phoneticPr fontId="3" type="noConversion"/>
  </si>
  <si>
    <t>车辆牌号</t>
  </si>
  <si>
    <t>车辆名称</t>
  </si>
  <si>
    <t>规格型号</t>
  </si>
  <si>
    <t>行驶证所有人</t>
    <phoneticPr fontId="3" type="noConversion"/>
  </si>
  <si>
    <t>登记证所有人</t>
    <phoneticPr fontId="3" type="noConversion"/>
  </si>
  <si>
    <t>车架号</t>
  </si>
  <si>
    <t>生产厂家</t>
  </si>
  <si>
    <t>购置日期</t>
  </si>
  <si>
    <t>启用日期</t>
  </si>
  <si>
    <t>已行驶里程
(公里)</t>
    <phoneticPr fontId="2" type="noConversion"/>
  </si>
  <si>
    <t>评估价值</t>
  </si>
  <si>
    <t>加价率</t>
    <phoneticPr fontId="3" type="noConversion"/>
  </si>
  <si>
    <t>加价后金额</t>
    <phoneticPr fontId="3" type="noConversion"/>
  </si>
  <si>
    <t>加价金额</t>
    <phoneticPr fontId="2" type="noConversion"/>
  </si>
  <si>
    <t>增值率%</t>
  </si>
  <si>
    <t xml:space="preserve">强险到期日 </t>
  </si>
  <si>
    <t xml:space="preserve">商险到期日 </t>
    <phoneticPr fontId="3" type="noConversion"/>
  </si>
  <si>
    <t>车辆纯在问题</t>
    <phoneticPr fontId="3" type="noConversion"/>
  </si>
  <si>
    <t>存放地点</t>
  </si>
  <si>
    <t>资产
类别</t>
    <phoneticPr fontId="3" type="noConversion"/>
  </si>
  <si>
    <t>负责处置车辆单位</t>
    <phoneticPr fontId="3" type="noConversion"/>
  </si>
  <si>
    <t>牵头科室
负责人</t>
    <phoneticPr fontId="2" type="noConversion"/>
  </si>
  <si>
    <t>报废原因</t>
    <phoneticPr fontId="2" type="noConversion"/>
  </si>
  <si>
    <t>举牌价</t>
    <phoneticPr fontId="2" type="noConversion"/>
  </si>
  <si>
    <t>过户保证金</t>
    <phoneticPr fontId="2" type="noConversion"/>
  </si>
  <si>
    <t>提车时间</t>
    <phoneticPr fontId="2" type="noConversion"/>
  </si>
  <si>
    <t>抹账单位或现金交易</t>
    <phoneticPr fontId="2" type="noConversion"/>
  </si>
  <si>
    <t>协议</t>
    <phoneticPr fontId="2" type="noConversion"/>
  </si>
  <si>
    <t>电子竞价
确认书</t>
    <phoneticPr fontId="2" type="noConversion"/>
  </si>
  <si>
    <t>公告</t>
    <phoneticPr fontId="2" type="noConversion"/>
  </si>
  <si>
    <t>竞价须知</t>
    <phoneticPr fontId="2" type="noConversion"/>
  </si>
  <si>
    <t>提车过户
证明</t>
    <phoneticPr fontId="2" type="noConversion"/>
  </si>
  <si>
    <t>过户日期</t>
    <phoneticPr fontId="2" type="noConversion"/>
  </si>
  <si>
    <t>新车号</t>
    <phoneticPr fontId="2" type="noConversion"/>
  </si>
  <si>
    <t>经办人</t>
    <phoneticPr fontId="2" type="noConversion"/>
  </si>
  <si>
    <t>电话</t>
    <phoneticPr fontId="2" type="noConversion"/>
  </si>
  <si>
    <t>联交所摘牌
材料报送时间</t>
    <phoneticPr fontId="2" type="noConversion"/>
  </si>
  <si>
    <t>扣供应商款时间</t>
    <phoneticPr fontId="2" type="noConversion"/>
  </si>
  <si>
    <t>转款时间</t>
    <phoneticPr fontId="2" type="noConversion"/>
  </si>
  <si>
    <t>详细情况（19年5月查询）</t>
    <phoneticPr fontId="2" type="noConversion"/>
  </si>
  <si>
    <t>成新率%</t>
  </si>
  <si>
    <t>净值</t>
    <phoneticPr fontId="2" type="noConversion"/>
  </si>
  <si>
    <t>缴款</t>
    <phoneticPr fontId="2" type="noConversion"/>
  </si>
  <si>
    <t>返款</t>
    <phoneticPr fontId="2" type="noConversion"/>
  </si>
  <si>
    <t>黑KB1797</t>
  </si>
  <si>
    <t>奥迪A6</t>
  </si>
  <si>
    <t>AUDIA6L2.8AT</t>
    <phoneticPr fontId="3" type="noConversion"/>
  </si>
  <si>
    <t>七台河矿业精煤集团有限责任公司</t>
    <phoneticPr fontId="3" type="noConversion"/>
  </si>
  <si>
    <t>七台河矿业精煤（集团）有限责任公司</t>
  </si>
  <si>
    <t>LFVCA12B4Y3007289</t>
  </si>
  <si>
    <t>一汽大众汽车有限公司</t>
  </si>
  <si>
    <t>无法获取</t>
  </si>
  <si>
    <t>无贴无单</t>
    <phoneticPr fontId="3" type="noConversion"/>
  </si>
  <si>
    <t>车锁损坏；超过3个周期未检</t>
    <phoneticPr fontId="3" type="noConversion"/>
  </si>
  <si>
    <t>租赁站仓库</t>
  </si>
  <si>
    <t>七矿</t>
    <phoneticPr fontId="3" type="noConversion"/>
  </si>
  <si>
    <t>设备租赁站</t>
    <phoneticPr fontId="3" type="noConversion"/>
  </si>
  <si>
    <t>3个周期未取得检验合格标志</t>
    <phoneticPr fontId="2" type="noConversion"/>
  </si>
  <si>
    <t>19年1月19年1月交车，检车15年8月，交车已废</t>
    <phoneticPr fontId="2" type="noConversion"/>
  </si>
  <si>
    <t>黑KF8963</t>
  </si>
  <si>
    <t>七台河矿业精煤集团有限责任公司煤炭营销公司</t>
    <phoneticPr fontId="3" type="noConversion"/>
  </si>
  <si>
    <t>LFVBA24B313007742</t>
  </si>
  <si>
    <t>无法获取</t>
    <phoneticPr fontId="3" type="noConversion"/>
  </si>
  <si>
    <t>无</t>
    <phoneticPr fontId="3" type="noConversion"/>
  </si>
  <si>
    <t>车锁损坏；超过3个周期未检；证载不符</t>
    <phoneticPr fontId="3" type="noConversion"/>
  </si>
  <si>
    <t>七煤</t>
    <phoneticPr fontId="3" type="noConversion"/>
  </si>
  <si>
    <t>物资供应部</t>
    <phoneticPr fontId="3" type="noConversion"/>
  </si>
  <si>
    <t>19年1月交车，检车16年12月，交车已废</t>
    <phoneticPr fontId="2" type="noConversion"/>
  </si>
  <si>
    <t>黑KB0171</t>
  </si>
  <si>
    <t>猎豹</t>
    <phoneticPr fontId="3" type="noConversion"/>
  </si>
  <si>
    <t>CAF2030A</t>
  </si>
  <si>
    <t>LL3254C023A254862</t>
  </si>
  <si>
    <t>湖南长丰汽车股份有限公司</t>
  </si>
  <si>
    <t>2015年</t>
    <phoneticPr fontId="3" type="noConversion"/>
  </si>
  <si>
    <t>超过3个周期未检</t>
    <phoneticPr fontId="3" type="noConversion"/>
  </si>
  <si>
    <t>土建工程处</t>
    <phoneticPr fontId="3" type="noConversion"/>
  </si>
  <si>
    <t>19年1月交车，检车无法查，交车已废</t>
    <phoneticPr fontId="2" type="noConversion"/>
  </si>
  <si>
    <t>黑K20192</t>
  </si>
  <si>
    <t>依维柯</t>
    <phoneticPr fontId="3" type="noConversion"/>
  </si>
  <si>
    <t>NJ6542ER</t>
    <phoneticPr fontId="3" type="noConversion"/>
  </si>
  <si>
    <t>黑龙江龙煤矿业集团有限责任公司七台河分公司</t>
    <phoneticPr fontId="3" type="noConversion"/>
  </si>
  <si>
    <t>LNVU1CA377VL09640</t>
  </si>
  <si>
    <t>跃进汽车集团公司</t>
  </si>
  <si>
    <t>黑KB5188</t>
  </si>
  <si>
    <t>帕萨特</t>
  </si>
  <si>
    <t>SVW7183AGI</t>
    <phoneticPr fontId="3" type="noConversion"/>
  </si>
  <si>
    <t>邵长胜</t>
    <phoneticPr fontId="3" type="noConversion"/>
  </si>
  <si>
    <t>LSVCA49F812058840</t>
  </si>
  <si>
    <t>上海大众汽车有限公司</t>
  </si>
  <si>
    <t>钥匙丢失；超过3个周期未检；证载不符</t>
    <phoneticPr fontId="3" type="noConversion"/>
  </si>
  <si>
    <t>19年1月交车，检车17年8月</t>
    <phoneticPr fontId="2" type="noConversion"/>
  </si>
  <si>
    <t>黑KB0699</t>
  </si>
  <si>
    <t>马自达</t>
    <phoneticPr fontId="3" type="noConversion"/>
  </si>
  <si>
    <t>CA7230AT</t>
    <phoneticPr fontId="3" type="noConversion"/>
  </si>
  <si>
    <t>七台河同创机械制造有限责任公司</t>
    <phoneticPr fontId="3" type="noConversion"/>
  </si>
  <si>
    <t>LFPH5ABC149015321</t>
  </si>
  <si>
    <t>中国第一汽车集团公司</t>
  </si>
  <si>
    <t>19年1月交车，检车15年10月，交车已废</t>
    <phoneticPr fontId="2" type="noConversion"/>
  </si>
  <si>
    <t>黑K10094</t>
  </si>
  <si>
    <t>依维柯</t>
  </si>
  <si>
    <t>黑龙江龙煤七台河矿业有限责任公司</t>
  </si>
  <si>
    <t>LNVUCA397VL09638</t>
  </si>
  <si>
    <t>超过3个周期未检</t>
  </si>
  <si>
    <t>热电厂</t>
    <phoneticPr fontId="3" type="noConversion"/>
  </si>
  <si>
    <t>19年1月交车，检车18年2月</t>
  </si>
  <si>
    <t>辽AJV912</t>
  </si>
  <si>
    <t>荣威轿车</t>
  </si>
  <si>
    <t>荣威牌CSA7250AA-GD</t>
  </si>
  <si>
    <t>王刚</t>
    <phoneticPr fontId="3" type="noConversion"/>
  </si>
  <si>
    <t>LSJW16N307J011158</t>
  </si>
  <si>
    <t xml:space="preserve">上汽汽车制造有限公司 </t>
  </si>
  <si>
    <t>19年1月交车，检车16年3月</t>
    <phoneticPr fontId="2" type="noConversion"/>
  </si>
  <si>
    <t>黑KC0189</t>
  </si>
  <si>
    <t>猎豹</t>
  </si>
  <si>
    <t>CFA2030A</t>
    <phoneticPr fontId="3" type="noConversion"/>
  </si>
  <si>
    <t>LL6254C092A020866</t>
  </si>
  <si>
    <t>长丰（集团）有限责任公司</t>
  </si>
  <si>
    <t>19年1月交车，检车16年1月，交车已废</t>
    <phoneticPr fontId="2" type="noConversion"/>
  </si>
  <si>
    <t>黑KA0118</t>
  </si>
  <si>
    <t>陆霸吉普 3400</t>
  </si>
  <si>
    <t>BJ2032Z3C2U1</t>
    <phoneticPr fontId="3" type="noConversion"/>
  </si>
  <si>
    <t>LNBBENFC73H110836</t>
  </si>
  <si>
    <t>北京吉普</t>
    <phoneticPr fontId="3" type="noConversion"/>
  </si>
  <si>
    <t>无法填列</t>
  </si>
  <si>
    <t>19年1月交车，检车16年7月，交车已废</t>
    <phoneticPr fontId="2" type="noConversion"/>
  </si>
  <si>
    <t>黑K01974</t>
  </si>
  <si>
    <t>东南面包</t>
  </si>
  <si>
    <t>DN6471-M</t>
    <phoneticPr fontId="3" type="noConversion"/>
  </si>
  <si>
    <t>LDNM10RJX10013904</t>
  </si>
  <si>
    <t>东南（福建）汽车工业有限公司（公告17）</t>
  </si>
  <si>
    <t>19年1月交车，检车16年10月</t>
  </si>
  <si>
    <t>黑KA2003</t>
  </si>
  <si>
    <t>黑龙江龙煤矿业集团有限责任公司七台河分公司煤气厂</t>
    <phoneticPr fontId="3" type="noConversion"/>
  </si>
  <si>
    <t>LFPH5ABCX49013714</t>
  </si>
  <si>
    <t>吉A09168</t>
  </si>
  <si>
    <t>林肯</t>
  </si>
  <si>
    <t>吉林华龙实业有限公司</t>
    <phoneticPr fontId="3" type="noConversion"/>
  </si>
  <si>
    <t xml:space="preserve"> </t>
  </si>
  <si>
    <t>账外；超过3个周期未检；证载不符</t>
    <phoneticPr fontId="3" type="noConversion"/>
  </si>
  <si>
    <t>黑KB1180</t>
  </si>
  <si>
    <t>奇瑞</t>
  </si>
  <si>
    <t>SQR7206</t>
    <phoneticPr fontId="3" type="noConversion"/>
  </si>
  <si>
    <t>七台河矿业精煤集团有限责任公司空心砖厂</t>
    <phoneticPr fontId="3" type="noConversion"/>
  </si>
  <si>
    <t>LVVDB14B66D117182</t>
  </si>
  <si>
    <t>奇瑞汽车有限公司</t>
  </si>
  <si>
    <t>超过3个周期未检；证载不符</t>
    <phoneticPr fontId="3" type="noConversion"/>
  </si>
  <si>
    <t>19年1月交车，检车15年5月，交车已废</t>
    <phoneticPr fontId="2" type="noConversion"/>
  </si>
  <si>
    <t>吉C43666</t>
  </si>
  <si>
    <t>奔弛</t>
  </si>
  <si>
    <t>300SE</t>
    <phoneticPr fontId="3" type="noConversion"/>
  </si>
  <si>
    <t>李春海</t>
    <phoneticPr fontId="3" type="noConversion"/>
  </si>
  <si>
    <t>津公架85195</t>
  </si>
  <si>
    <t>奔驰</t>
    <phoneticPr fontId="3" type="noConversion"/>
  </si>
  <si>
    <t>黑KA2309</t>
  </si>
  <si>
    <t>雷诺风景</t>
  </si>
  <si>
    <t>VF1JA110227</t>
    <phoneticPr fontId="3" type="noConversion"/>
  </si>
  <si>
    <t>黑龙江龙煤矿业集团股份有限公司煤炭营销分公司七台河公司</t>
    <phoneticPr fontId="3" type="noConversion"/>
  </si>
  <si>
    <t>VF1JA110227266846</t>
  </si>
  <si>
    <t>雷诺汽车</t>
    <phoneticPr fontId="3" type="noConversion"/>
  </si>
  <si>
    <t>有车牌，但未挂；超过3个周期未检；证载不符</t>
    <phoneticPr fontId="3" type="noConversion"/>
  </si>
  <si>
    <t>19年1月交车，检车15年12月，交车已废</t>
    <phoneticPr fontId="2" type="noConversion"/>
  </si>
  <si>
    <t>黑K02341</t>
  </si>
  <si>
    <t>LNVU1CA377VL09637</t>
  </si>
  <si>
    <t>驾驶位车门玻璃破碎；年检过期，黄标车</t>
    <phoneticPr fontId="3" type="noConversion"/>
  </si>
  <si>
    <t>姜伟东</t>
    <phoneticPr fontId="2" type="noConversion"/>
  </si>
  <si>
    <t>黄标车，不能检车，不能过户</t>
    <phoneticPr fontId="2" type="noConversion"/>
  </si>
  <si>
    <t>19年1月交车，检车19年2月</t>
  </si>
  <si>
    <t>合计（元）：</t>
    <phoneticPr fontId="2" type="noConversion"/>
  </si>
  <si>
    <t>黑KB0100</t>
  </si>
  <si>
    <t>LFPH5ABC149020213</t>
  </si>
  <si>
    <t>年检过期</t>
  </si>
  <si>
    <t>社保局</t>
    <phoneticPr fontId="3" type="noConversion"/>
  </si>
  <si>
    <t>黑KC0060</t>
  </si>
  <si>
    <t>LFPH5ABC249021368</t>
  </si>
  <si>
    <t>黑KA0668</t>
  </si>
  <si>
    <t>LFPH5ABC349021217</t>
  </si>
  <si>
    <t>辽APC759</t>
  </si>
  <si>
    <t>丰田</t>
  </si>
  <si>
    <t>JTEGD34MX00</t>
    <phoneticPr fontId="3" type="noConversion"/>
  </si>
  <si>
    <t>贺文敏</t>
    <phoneticPr fontId="3" type="noConversion"/>
  </si>
  <si>
    <t>JTEGD34MX00197353</t>
  </si>
  <si>
    <t>日本丰田汽车股份有限公司</t>
  </si>
  <si>
    <t>黑KB0599</t>
  </si>
  <si>
    <t>LFPH5ABC449020240</t>
  </si>
  <si>
    <t>评估价值</t>
    <phoneticPr fontId="2" type="noConversion"/>
  </si>
  <si>
    <r>
      <t>2020</t>
    </r>
    <r>
      <rPr>
        <sz val="12"/>
        <rFont val="宋体"/>
        <family val="3"/>
        <charset val="134"/>
      </rPr>
      <t>年</t>
    </r>
    <r>
      <rPr>
        <sz val="12"/>
        <rFont val="Times New Roman"/>
        <family val="1"/>
      </rPr>
      <t>3</t>
    </r>
    <r>
      <rPr>
        <sz val="12"/>
        <rFont val="宋体"/>
        <family val="3"/>
        <charset val="134"/>
      </rPr>
      <t>月检车</t>
    </r>
    <phoneticPr fontId="2" type="noConversion"/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</si>
</sst>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0.00_);[Red]\(0.00\)"/>
    <numFmt numFmtId="177" formatCode="yyyy/m/d;@"/>
    <numFmt numFmtId="178" formatCode="yyyy&quot;年&quot;m&quot;月&quot;;@"/>
    <numFmt numFmtId="179" formatCode="#,##0.00_);\(#,##0.00\)"/>
    <numFmt numFmtId="180" formatCode="yyyy/mm/dd"/>
  </numFmts>
  <fonts count="25">
    <font>
      <sz val="11"/>
      <color theme="1"/>
      <name val="宋体"/>
      <family val="2"/>
      <scheme val="minor"/>
    </font>
    <font>
      <sz val="18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黑体"/>
      <family val="3"/>
      <charset val="134"/>
    </font>
    <font>
      <sz val="18"/>
      <name val="Times New Roman"/>
      <family val="1"/>
    </font>
    <font>
      <sz val="12"/>
      <name val="Times New Roman"/>
      <family val="1"/>
    </font>
    <font>
      <sz val="12"/>
      <name val="黑体"/>
      <family val="3"/>
      <charset val="134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color rgb="FFFF0000"/>
      <name val="Times New Roman"/>
      <family val="1"/>
    </font>
    <font>
      <b/>
      <sz val="12"/>
      <color rgb="FFFF0000"/>
      <name val="宋体"/>
      <family val="3"/>
      <charset val="134"/>
    </font>
    <font>
      <vertAlign val="superscript"/>
      <sz val="12"/>
      <name val="宋体"/>
      <family val="3"/>
      <charset val="134"/>
    </font>
    <font>
      <sz val="11"/>
      <color indexed="8"/>
      <name val="Tahoma"/>
      <family val="2"/>
    </font>
    <font>
      <u val="singleAccounting"/>
      <vertAlign val="subscript"/>
      <sz val="10"/>
      <name val="Times New Roman"/>
      <family val="1"/>
    </font>
    <font>
      <sz val="10"/>
      <name val="Times New Roman"/>
      <family val="1"/>
    </font>
    <font>
      <b/>
      <sz val="12"/>
      <name val="黑体"/>
      <family val="3"/>
      <charset val="134"/>
    </font>
    <font>
      <sz val="11"/>
      <name val="宋体"/>
      <family val="3"/>
      <charset val="134"/>
      <scheme val="minor"/>
    </font>
    <font>
      <sz val="12"/>
      <color theme="5" tint="-0.249977111117893"/>
      <name val="黑体"/>
      <family val="3"/>
      <charset val="134"/>
    </font>
    <font>
      <sz val="12"/>
      <color indexed="8"/>
      <name val="黑体"/>
      <family val="3"/>
      <charset val="134"/>
    </font>
    <font>
      <b/>
      <sz val="12"/>
      <color rgb="FFFF0000"/>
      <name val="黑体"/>
      <family val="3"/>
      <charset val="134"/>
    </font>
    <font>
      <b/>
      <sz val="12"/>
      <color rgb="FFFF0000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4" fillId="0" borderId="0"/>
    <xf numFmtId="0" fontId="11" fillId="0" borderId="0">
      <alignment vertical="center"/>
    </xf>
    <xf numFmtId="0" fontId="15" fillId="0" borderId="0"/>
    <xf numFmtId="0" fontId="16" fillId="0" borderId="0"/>
    <xf numFmtId="0" fontId="11" fillId="0" borderId="0">
      <alignment vertical="center"/>
    </xf>
    <xf numFmtId="0" fontId="3" fillId="0" borderId="0"/>
    <xf numFmtId="0" fontId="11" fillId="0" borderId="0"/>
    <xf numFmtId="0" fontId="11" fillId="0" borderId="0"/>
  </cellStyleXfs>
  <cellXfs count="98">
    <xf numFmtId="0" fontId="0" fillId="0" borderId="0" xfId="0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left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 shrinkToFit="1"/>
    </xf>
    <xf numFmtId="14" fontId="7" fillId="2" borderId="3" xfId="0" applyNumberFormat="1" applyFont="1" applyFill="1" applyBorder="1" applyAlignment="1">
      <alignment horizontal="center" vertical="center"/>
    </xf>
    <xf numFmtId="43" fontId="7" fillId="2" borderId="3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77" fontId="7" fillId="2" borderId="3" xfId="0" applyNumberFormat="1" applyFont="1" applyFill="1" applyBorder="1" applyAlignment="1">
      <alignment horizontal="center" vertical="center"/>
    </xf>
    <xf numFmtId="57" fontId="7" fillId="2" borderId="3" xfId="0" applyNumberFormat="1" applyFont="1" applyFill="1" applyBorder="1" applyAlignment="1">
      <alignment horizontal="center" vertical="center"/>
    </xf>
    <xf numFmtId="0" fontId="7" fillId="2" borderId="3" xfId="4" applyFont="1" applyFill="1" applyBorder="1" applyAlignment="1">
      <alignment horizontal="center" vertical="center"/>
    </xf>
    <xf numFmtId="0" fontId="7" fillId="2" borderId="3" xfId="4" applyNumberFormat="1" applyFont="1" applyFill="1" applyBorder="1" applyAlignment="1">
      <alignment horizontal="center" vertical="center" shrinkToFi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vertical="center"/>
    </xf>
    <xf numFmtId="0" fontId="7" fillId="2" borderId="3" xfId="0" applyNumberFormat="1" applyFont="1" applyFill="1" applyBorder="1" applyAlignment="1">
      <alignment horizontal="center" vertical="center" wrapText="1" shrinkToFit="1"/>
    </xf>
    <xf numFmtId="177" fontId="7" fillId="2" borderId="3" xfId="0" applyNumberFormat="1" applyFont="1" applyFill="1" applyBorder="1" applyAlignment="1">
      <alignment horizontal="center" vertical="center" wrapText="1"/>
    </xf>
    <xf numFmtId="178" fontId="7" fillId="2" borderId="3" xfId="0" applyNumberFormat="1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 shrinkToFit="1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179" fontId="7" fillId="2" borderId="3" xfId="0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 vertical="center" shrinkToFit="1"/>
    </xf>
    <xf numFmtId="180" fontId="7" fillId="2" borderId="3" xfId="7" applyNumberFormat="1" applyFont="1" applyFill="1" applyBorder="1" applyAlignment="1" applyProtection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7" fillId="2" borderId="0" xfId="0" applyFont="1" applyFill="1" applyAlignment="1">
      <alignment horizontal="center" vertical="center"/>
    </xf>
    <xf numFmtId="43" fontId="18" fillId="2" borderId="3" xfId="0" applyNumberFormat="1" applyFont="1" applyFill="1" applyBorder="1" applyAlignment="1">
      <alignment vertical="center"/>
    </xf>
    <xf numFmtId="0" fontId="18" fillId="2" borderId="3" xfId="0" applyFont="1" applyFill="1" applyBorder="1" applyAlignment="1">
      <alignment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17" fillId="2" borderId="0" xfId="0" applyFont="1" applyFill="1" applyAlignment="1">
      <alignment vertical="center"/>
    </xf>
    <xf numFmtId="0" fontId="17" fillId="2" borderId="0" xfId="0" applyFont="1" applyFill="1" applyAlignment="1">
      <alignment horizontal="left" vertical="center"/>
    </xf>
    <xf numFmtId="176" fontId="19" fillId="2" borderId="0" xfId="0" applyNumberFormat="1" applyFont="1" applyFill="1" applyAlignment="1">
      <alignment horizontal="right" vertical="center"/>
    </xf>
    <xf numFmtId="0" fontId="17" fillId="2" borderId="0" xfId="0" applyFont="1" applyFill="1" applyAlignment="1">
      <alignment horizontal="center" vertical="center" shrinkToFit="1"/>
    </xf>
    <xf numFmtId="43" fontId="20" fillId="2" borderId="3" xfId="0" applyNumberFormat="1" applyFont="1" applyFill="1" applyBorder="1" applyAlignment="1">
      <alignment horizontal="center" vertical="center"/>
    </xf>
    <xf numFmtId="43" fontId="7" fillId="2" borderId="5" xfId="0" applyNumberFormat="1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7" fillId="2" borderId="3" xfId="10" applyFont="1" applyFill="1" applyBorder="1" applyAlignment="1">
      <alignment horizontal="center" vertical="center"/>
    </xf>
    <xf numFmtId="0" fontId="7" fillId="2" borderId="3" xfId="1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76" fontId="7" fillId="2" borderId="8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shrinkToFit="1"/>
    </xf>
    <xf numFmtId="176" fontId="22" fillId="2" borderId="3" xfId="0" applyNumberFormat="1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 shrinkToFit="1"/>
    </xf>
    <xf numFmtId="0" fontId="23" fillId="2" borderId="3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176" fontId="22" fillId="2" borderId="3" xfId="0" applyNumberFormat="1" applyFont="1" applyFill="1" applyBorder="1" applyAlignment="1">
      <alignment vertical="center"/>
    </xf>
    <xf numFmtId="0" fontId="22" fillId="2" borderId="3" xfId="0" applyFont="1" applyFill="1" applyBorder="1" applyAlignment="1">
      <alignment vertical="center"/>
    </xf>
    <xf numFmtId="0" fontId="23" fillId="2" borderId="3" xfId="0" applyFont="1" applyFill="1" applyBorder="1" applyAlignment="1">
      <alignment vertical="center"/>
    </xf>
    <xf numFmtId="0" fontId="23" fillId="2" borderId="0" xfId="0" applyFont="1" applyFill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76" fontId="7" fillId="2" borderId="3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left" vertical="center"/>
    </xf>
    <xf numFmtId="176" fontId="9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 shrinkToFit="1"/>
    </xf>
    <xf numFmtId="43" fontId="6" fillId="2" borderId="3" xfId="0" applyNumberFormat="1" applyFont="1" applyFill="1" applyBorder="1" applyAlignment="1">
      <alignment vertical="center"/>
    </xf>
    <xf numFmtId="4" fontId="24" fillId="2" borderId="3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12">
    <cellStyle name="常规" xfId="0" builtinId="0"/>
    <cellStyle name="常规 12 2 3 2" xfId="8"/>
    <cellStyle name="常规 18" xfId="6"/>
    <cellStyle name="常规 19" xfId="10"/>
    <cellStyle name="常规 2" xfId="2"/>
    <cellStyle name="常规 2 13" xfId="11"/>
    <cellStyle name="常规 2 5 2" xfId="1"/>
    <cellStyle name="常规 2_63台车辆处置局办赵鑫 2" xfId="5"/>
    <cellStyle name="常规 3 14" xfId="3"/>
    <cellStyle name="常规 35" xfId="9"/>
    <cellStyle name="常规_Sheet1 2" xfId="4"/>
    <cellStyle name="常规_计算机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33"/>
  <sheetViews>
    <sheetView tabSelected="1" workbookViewId="0">
      <selection activeCell="AT8" sqref="AT8"/>
    </sheetView>
  </sheetViews>
  <sheetFormatPr defaultColWidth="21.625" defaultRowHeight="15.75" outlineLevelCol="1"/>
  <cols>
    <col min="1" max="1" width="5.875" style="47" bestFit="1" customWidth="1"/>
    <col min="2" max="2" width="10.125" style="47" bestFit="1" customWidth="1"/>
    <col min="3" max="3" width="16" style="47" bestFit="1" customWidth="1"/>
    <col min="4" max="4" width="21.875" style="47" hidden="1" customWidth="1"/>
    <col min="5" max="5" width="64.375" style="47" hidden="1" customWidth="1"/>
    <col min="6" max="6" width="50.125" style="47" hidden="1" customWidth="1"/>
    <col min="7" max="7" width="20.75" style="47" hidden="1" customWidth="1"/>
    <col min="8" max="8" width="45.375" style="47" hidden="1" customWidth="1"/>
    <col min="9" max="9" width="12.5" style="47" customWidth="1"/>
    <col min="10" max="10" width="12.5" style="47" hidden="1" customWidth="1"/>
    <col min="11" max="11" width="12.5" style="47" bestFit="1" customWidth="1"/>
    <col min="12" max="12" width="15.375" style="47" hidden="1" customWidth="1"/>
    <col min="13" max="13" width="9" style="47" hidden="1" customWidth="1"/>
    <col min="14" max="14" width="15.375" style="47" hidden="1" customWidth="1"/>
    <col min="15" max="15" width="10.125" style="47" hidden="1" customWidth="1"/>
    <col min="16" max="16" width="16.875" style="47" hidden="1" customWidth="1"/>
    <col min="17" max="17" width="12.5" style="47" hidden="1" customWidth="1"/>
    <col min="18" max="19" width="13.625" style="47" hidden="1" customWidth="1"/>
    <col min="20" max="20" width="12.5" style="47" hidden="1" customWidth="1"/>
    <col min="21" max="21" width="49" style="47" hidden="1" customWidth="1"/>
    <col min="22" max="22" width="12.5" style="47" hidden="1" customWidth="1" outlineLevel="1"/>
    <col min="23" max="23" width="5.875" style="40" hidden="1" customWidth="1"/>
    <col min="24" max="24" width="19.5" style="48" hidden="1" customWidth="1"/>
    <col min="25" max="25" width="10.125" style="40" hidden="1" customWidth="1"/>
    <col min="26" max="26" width="31.25" style="40" hidden="1" customWidth="1"/>
    <col min="27" max="27" width="7" style="49" hidden="1" customWidth="1"/>
    <col min="28" max="29" width="5.25" style="47" hidden="1" customWidth="1"/>
    <col min="30" max="30" width="8.75" style="47" hidden="1" customWidth="1"/>
    <col min="31" max="31" width="18.75" style="50" hidden="1" customWidth="1"/>
    <col min="32" max="32" width="5.25" style="47" hidden="1" customWidth="1"/>
    <col min="33" max="33" width="8.75" style="47" hidden="1" customWidth="1"/>
    <col min="34" max="34" width="5.25" style="47" hidden="1" customWidth="1"/>
    <col min="35" max="36" width="8.75" style="47" hidden="1" customWidth="1"/>
    <col min="37" max="37" width="8.75" style="40" hidden="1" customWidth="1"/>
    <col min="38" max="39" width="7" style="40" hidden="1" customWidth="1"/>
    <col min="40" max="40" width="5.25" style="40" hidden="1" customWidth="1"/>
    <col min="41" max="41" width="11.75" style="47" hidden="1" customWidth="1"/>
    <col min="42" max="42" width="13.625" style="47" hidden="1" customWidth="1"/>
    <col min="43" max="43" width="8.25" style="47" hidden="1" customWidth="1"/>
    <col min="44" max="44" width="53.25" style="2" hidden="1" customWidth="1"/>
    <col min="45" max="16384" width="21.625" style="47"/>
  </cols>
  <sheetData>
    <row r="1" spans="1:46" s="1" customFormat="1" ht="23.25">
      <c r="A1" s="94" t="s">
        <v>0</v>
      </c>
      <c r="B1" s="94"/>
      <c r="C1" s="94"/>
      <c r="D1" s="95"/>
      <c r="E1" s="95"/>
      <c r="F1" s="94"/>
      <c r="G1" s="95"/>
      <c r="H1" s="95"/>
      <c r="I1" s="94"/>
      <c r="J1" s="94"/>
      <c r="K1" s="94"/>
      <c r="L1" s="94"/>
      <c r="M1" s="94"/>
      <c r="N1" s="94"/>
      <c r="O1" s="94"/>
      <c r="P1" s="94"/>
      <c r="Q1" s="94"/>
      <c r="R1" s="95"/>
      <c r="S1" s="94"/>
      <c r="T1" s="95"/>
      <c r="U1" s="94"/>
      <c r="V1" s="94"/>
      <c r="W1" s="94"/>
      <c r="X1" s="95"/>
      <c r="Y1" s="94"/>
      <c r="Z1" s="94"/>
      <c r="AA1" s="96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7"/>
      <c r="AN1" s="97"/>
      <c r="AR1" s="2"/>
    </row>
    <row r="2" spans="1:46" s="8" customFormat="1" ht="28.5">
      <c r="A2" s="89" t="s">
        <v>1</v>
      </c>
      <c r="B2" s="87" t="s">
        <v>2</v>
      </c>
      <c r="C2" s="89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89" t="s">
        <v>9</v>
      </c>
      <c r="J2" s="3" t="s">
        <v>10</v>
      </c>
      <c r="K2" s="89" t="s">
        <v>11</v>
      </c>
      <c r="L2" s="87" t="s">
        <v>12</v>
      </c>
      <c r="M2" s="4"/>
      <c r="N2" s="4"/>
      <c r="O2" s="87" t="s">
        <v>13</v>
      </c>
      <c r="P2" s="87" t="s">
        <v>14</v>
      </c>
      <c r="Q2" s="5" t="s">
        <v>15</v>
      </c>
      <c r="R2" s="3" t="s">
        <v>16</v>
      </c>
      <c r="S2" s="4" t="s">
        <v>17</v>
      </c>
      <c r="T2" s="3" t="s">
        <v>18</v>
      </c>
      <c r="U2" s="3" t="s">
        <v>19</v>
      </c>
      <c r="V2" s="4" t="s">
        <v>20</v>
      </c>
      <c r="W2" s="6" t="s">
        <v>21</v>
      </c>
      <c r="X2" s="7" t="s">
        <v>22</v>
      </c>
      <c r="Y2" s="89" t="s">
        <v>23</v>
      </c>
      <c r="Z2" s="87" t="s">
        <v>24</v>
      </c>
      <c r="AA2" s="58" t="s">
        <v>25</v>
      </c>
      <c r="AB2" s="91" t="s">
        <v>26</v>
      </c>
      <c r="AC2" s="92"/>
      <c r="AD2" s="5" t="s">
        <v>27</v>
      </c>
      <c r="AE2" s="59" t="s">
        <v>28</v>
      </c>
      <c r="AF2" s="5" t="s">
        <v>29</v>
      </c>
      <c r="AG2" s="56" t="s">
        <v>30</v>
      </c>
      <c r="AH2" s="5" t="s">
        <v>31</v>
      </c>
      <c r="AI2" s="5" t="s">
        <v>32</v>
      </c>
      <c r="AJ2" s="56" t="s">
        <v>33</v>
      </c>
      <c r="AK2" s="5" t="s">
        <v>34</v>
      </c>
      <c r="AL2" s="5" t="s">
        <v>35</v>
      </c>
      <c r="AM2" s="4" t="s">
        <v>36</v>
      </c>
      <c r="AN2" s="4" t="s">
        <v>37</v>
      </c>
      <c r="AO2" s="93" t="s">
        <v>38</v>
      </c>
      <c r="AP2" s="60" t="s">
        <v>39</v>
      </c>
      <c r="AQ2" s="60" t="s">
        <v>40</v>
      </c>
      <c r="AR2" s="82" t="s">
        <v>41</v>
      </c>
      <c r="AS2" s="82" t="s">
        <v>186</v>
      </c>
      <c r="AT2" s="61"/>
    </row>
    <row r="3" spans="1:46" s="8" customFormat="1" ht="14.25">
      <c r="A3" s="90"/>
      <c r="B3" s="88"/>
      <c r="C3" s="90"/>
      <c r="D3" s="3"/>
      <c r="E3" s="3"/>
      <c r="F3" s="3"/>
      <c r="G3" s="3"/>
      <c r="H3" s="4"/>
      <c r="I3" s="90"/>
      <c r="J3" s="4"/>
      <c r="K3" s="90"/>
      <c r="L3" s="88"/>
      <c r="M3" s="4" t="s">
        <v>42</v>
      </c>
      <c r="N3" s="4" t="s">
        <v>43</v>
      </c>
      <c r="O3" s="88"/>
      <c r="P3" s="88"/>
      <c r="Q3" s="9"/>
      <c r="R3" s="4"/>
      <c r="S3" s="4"/>
      <c r="T3" s="3"/>
      <c r="U3" s="4"/>
      <c r="V3" s="4"/>
      <c r="W3" s="10"/>
      <c r="X3" s="11"/>
      <c r="Y3" s="90"/>
      <c r="Z3" s="88"/>
      <c r="AA3" s="62"/>
      <c r="AB3" s="4" t="s">
        <v>44</v>
      </c>
      <c r="AC3" s="4" t="s">
        <v>45</v>
      </c>
      <c r="AD3" s="9"/>
      <c r="AE3" s="63"/>
      <c r="AF3" s="9"/>
      <c r="AG3" s="57"/>
      <c r="AH3" s="9"/>
      <c r="AI3" s="9"/>
      <c r="AJ3" s="57"/>
      <c r="AK3" s="9"/>
      <c r="AL3" s="9"/>
      <c r="AM3" s="4"/>
      <c r="AN3" s="4"/>
      <c r="AO3" s="83"/>
      <c r="AP3" s="60"/>
      <c r="AQ3" s="60"/>
      <c r="AR3" s="83"/>
      <c r="AS3" s="83"/>
      <c r="AT3" s="61"/>
    </row>
    <row r="4" spans="1:46" s="20" customFormat="1">
      <c r="A4" s="4">
        <v>1</v>
      </c>
      <c r="B4" s="13" t="s">
        <v>46</v>
      </c>
      <c r="C4" s="14" t="s">
        <v>47</v>
      </c>
      <c r="D4" s="13" t="s">
        <v>48</v>
      </c>
      <c r="E4" s="4" t="s">
        <v>49</v>
      </c>
      <c r="F4" s="4" t="s">
        <v>50</v>
      </c>
      <c r="G4" s="13" t="s">
        <v>51</v>
      </c>
      <c r="H4" s="4" t="s">
        <v>52</v>
      </c>
      <c r="I4" s="15">
        <v>36756</v>
      </c>
      <c r="J4" s="15">
        <v>36756</v>
      </c>
      <c r="K4" s="4" t="s">
        <v>53</v>
      </c>
      <c r="L4" s="16">
        <v>2300</v>
      </c>
      <c r="M4" s="4"/>
      <c r="N4" s="16">
        <v>2300</v>
      </c>
      <c r="O4" s="16">
        <v>1.3</v>
      </c>
      <c r="P4" s="16">
        <f t="shared" ref="P4:P19" si="0">N4*O4</f>
        <v>2990</v>
      </c>
      <c r="Q4" s="16">
        <f t="shared" ref="Q4:Q19" si="1">P4-N4</f>
        <v>690</v>
      </c>
      <c r="R4" s="16" t="e">
        <f>IF(#REF!=0," ",(N4-#REF!)/#REF!*100)</f>
        <v>#REF!</v>
      </c>
      <c r="S4" s="4" t="s">
        <v>54</v>
      </c>
      <c r="T4" s="4"/>
      <c r="U4" s="4" t="s">
        <v>55</v>
      </c>
      <c r="V4" s="4" t="s">
        <v>56</v>
      </c>
      <c r="W4" s="10" t="s">
        <v>57</v>
      </c>
      <c r="X4" s="17" t="s">
        <v>58</v>
      </c>
      <c r="Y4" s="18"/>
      <c r="Z4" s="4" t="s">
        <v>59</v>
      </c>
      <c r="AA4" s="64"/>
      <c r="AB4" s="65"/>
      <c r="AC4" s="65"/>
      <c r="AD4" s="65"/>
      <c r="AE4" s="66"/>
      <c r="AF4" s="65"/>
      <c r="AG4" s="65"/>
      <c r="AH4" s="65"/>
      <c r="AI4" s="65"/>
      <c r="AJ4" s="65"/>
      <c r="AK4" s="65"/>
      <c r="AL4" s="65"/>
      <c r="AM4" s="65"/>
      <c r="AN4" s="65"/>
      <c r="AO4" s="67"/>
      <c r="AP4" s="67"/>
      <c r="AQ4" s="67"/>
      <c r="AR4" s="19" t="s">
        <v>60</v>
      </c>
      <c r="AS4" s="67"/>
      <c r="AT4" s="68"/>
    </row>
    <row r="5" spans="1:46" s="20" customFormat="1">
      <c r="A5" s="4">
        <v>2</v>
      </c>
      <c r="B5" s="13" t="s">
        <v>61</v>
      </c>
      <c r="C5" s="14" t="s">
        <v>47</v>
      </c>
      <c r="D5" s="13" t="s">
        <v>48</v>
      </c>
      <c r="E5" s="4" t="s">
        <v>62</v>
      </c>
      <c r="F5" s="4" t="s">
        <v>62</v>
      </c>
      <c r="G5" s="13" t="s">
        <v>63</v>
      </c>
      <c r="H5" s="4" t="s">
        <v>52</v>
      </c>
      <c r="I5" s="21">
        <v>37063</v>
      </c>
      <c r="J5" s="21">
        <v>37063</v>
      </c>
      <c r="K5" s="13" t="s">
        <v>64</v>
      </c>
      <c r="L5" s="16">
        <v>1700</v>
      </c>
      <c r="M5" s="4"/>
      <c r="N5" s="16">
        <v>1700</v>
      </c>
      <c r="O5" s="16">
        <v>1.3</v>
      </c>
      <c r="P5" s="16">
        <f t="shared" si="0"/>
        <v>2210</v>
      </c>
      <c r="Q5" s="16">
        <f t="shared" si="1"/>
        <v>510</v>
      </c>
      <c r="R5" s="16" t="e">
        <f>IF(#REF!=0," ",(N5-#REF!)/#REF!*100)</f>
        <v>#REF!</v>
      </c>
      <c r="S5" s="22">
        <v>42825</v>
      </c>
      <c r="T5" s="16" t="s">
        <v>65</v>
      </c>
      <c r="U5" s="4" t="s">
        <v>66</v>
      </c>
      <c r="V5" s="4" t="s">
        <v>56</v>
      </c>
      <c r="W5" s="10" t="s">
        <v>67</v>
      </c>
      <c r="X5" s="17" t="s">
        <v>68</v>
      </c>
      <c r="Y5" s="18"/>
      <c r="Z5" s="4" t="s">
        <v>59</v>
      </c>
      <c r="AA5" s="64"/>
      <c r="AB5" s="65"/>
      <c r="AC5" s="65"/>
      <c r="AD5" s="65"/>
      <c r="AE5" s="66"/>
      <c r="AF5" s="65"/>
      <c r="AG5" s="65"/>
      <c r="AH5" s="65"/>
      <c r="AI5" s="65"/>
      <c r="AJ5" s="65"/>
      <c r="AK5" s="65"/>
      <c r="AL5" s="65"/>
      <c r="AM5" s="65"/>
      <c r="AN5" s="65"/>
      <c r="AO5" s="67"/>
      <c r="AP5" s="67"/>
      <c r="AQ5" s="67"/>
      <c r="AR5" s="19" t="s">
        <v>69</v>
      </c>
      <c r="AS5" s="67"/>
      <c r="AT5" s="68"/>
    </row>
    <row r="6" spans="1:46" s="20" customFormat="1">
      <c r="A6" s="4">
        <v>3</v>
      </c>
      <c r="B6" s="23" t="s">
        <v>70</v>
      </c>
      <c r="C6" s="23" t="s">
        <v>71</v>
      </c>
      <c r="D6" s="4" t="s">
        <v>72</v>
      </c>
      <c r="E6" s="4" t="s">
        <v>65</v>
      </c>
      <c r="F6" s="4" t="s">
        <v>65</v>
      </c>
      <c r="G6" s="24" t="s">
        <v>73</v>
      </c>
      <c r="H6" s="4" t="s">
        <v>74</v>
      </c>
      <c r="I6" s="15">
        <v>37742</v>
      </c>
      <c r="J6" s="15">
        <v>37742</v>
      </c>
      <c r="K6" s="25">
        <v>190000</v>
      </c>
      <c r="L6" s="16">
        <v>2200</v>
      </c>
      <c r="M6" s="4"/>
      <c r="N6" s="16">
        <v>2200</v>
      </c>
      <c r="O6" s="16">
        <v>1.2</v>
      </c>
      <c r="P6" s="16">
        <f t="shared" si="0"/>
        <v>2640</v>
      </c>
      <c r="Q6" s="16">
        <f t="shared" si="1"/>
        <v>440</v>
      </c>
      <c r="R6" s="16" t="e">
        <f>IF(#REF!=0," ",(N6-#REF!)/#REF!*100)</f>
        <v>#REF!</v>
      </c>
      <c r="S6" s="4" t="s">
        <v>75</v>
      </c>
      <c r="T6" s="4"/>
      <c r="U6" s="4" t="s">
        <v>76</v>
      </c>
      <c r="V6" s="4" t="s">
        <v>56</v>
      </c>
      <c r="W6" s="10" t="s">
        <v>57</v>
      </c>
      <c r="X6" s="17" t="s">
        <v>77</v>
      </c>
      <c r="Y6" s="26"/>
      <c r="Z6" s="4" t="s">
        <v>59</v>
      </c>
      <c r="AA6" s="64"/>
      <c r="AB6" s="65"/>
      <c r="AC6" s="65"/>
      <c r="AD6" s="65"/>
      <c r="AE6" s="66"/>
      <c r="AF6" s="65"/>
      <c r="AG6" s="65"/>
      <c r="AH6" s="65"/>
      <c r="AI6" s="65"/>
      <c r="AJ6" s="65"/>
      <c r="AK6" s="65"/>
      <c r="AL6" s="65"/>
      <c r="AM6" s="65"/>
      <c r="AN6" s="65"/>
      <c r="AO6" s="67"/>
      <c r="AP6" s="67"/>
      <c r="AQ6" s="67"/>
      <c r="AR6" s="19" t="s">
        <v>78</v>
      </c>
      <c r="AS6" s="67"/>
      <c r="AT6" s="68"/>
    </row>
    <row r="7" spans="1:46" s="20" customFormat="1">
      <c r="A7" s="4">
        <v>4</v>
      </c>
      <c r="B7" s="23" t="s">
        <v>79</v>
      </c>
      <c r="C7" s="23" t="s">
        <v>80</v>
      </c>
      <c r="D7" s="4" t="s">
        <v>81</v>
      </c>
      <c r="E7" s="4" t="s">
        <v>65</v>
      </c>
      <c r="F7" s="4" t="s">
        <v>82</v>
      </c>
      <c r="G7" s="24" t="s">
        <v>83</v>
      </c>
      <c r="H7" s="4" t="s">
        <v>84</v>
      </c>
      <c r="I7" s="15">
        <v>39661</v>
      </c>
      <c r="J7" s="15">
        <v>39661</v>
      </c>
      <c r="K7" s="25">
        <v>230000</v>
      </c>
      <c r="L7" s="16">
        <v>16000</v>
      </c>
      <c r="M7" s="4"/>
      <c r="N7" s="16">
        <v>16000</v>
      </c>
      <c r="O7" s="16">
        <v>1.2</v>
      </c>
      <c r="P7" s="16">
        <f t="shared" si="0"/>
        <v>19200</v>
      </c>
      <c r="Q7" s="16">
        <f t="shared" si="1"/>
        <v>3200</v>
      </c>
      <c r="R7" s="16" t="e">
        <f>IF(#REF!=0," ",(N7-#REF!)/#REF!*100)</f>
        <v>#REF!</v>
      </c>
      <c r="S7" s="22">
        <v>42979</v>
      </c>
      <c r="T7" s="4"/>
      <c r="U7" s="4" t="s">
        <v>55</v>
      </c>
      <c r="V7" s="4" t="s">
        <v>56</v>
      </c>
      <c r="W7" s="10" t="s">
        <v>57</v>
      </c>
      <c r="X7" s="17" t="s">
        <v>68</v>
      </c>
      <c r="Y7" s="26"/>
      <c r="Z7" s="4" t="s">
        <v>59</v>
      </c>
      <c r="AA7" s="64"/>
      <c r="AB7" s="65"/>
      <c r="AC7" s="65"/>
      <c r="AD7" s="65"/>
      <c r="AE7" s="66"/>
      <c r="AF7" s="65"/>
      <c r="AG7" s="65"/>
      <c r="AH7" s="65"/>
      <c r="AI7" s="65"/>
      <c r="AJ7" s="65"/>
      <c r="AK7" s="65"/>
      <c r="AL7" s="65"/>
      <c r="AM7" s="65"/>
      <c r="AN7" s="65"/>
      <c r="AO7" s="67"/>
      <c r="AP7" s="67"/>
      <c r="AQ7" s="67"/>
      <c r="AR7" s="19" t="s">
        <v>78</v>
      </c>
      <c r="AS7" s="67"/>
      <c r="AT7" s="68"/>
    </row>
    <row r="8" spans="1:46" s="20" customFormat="1">
      <c r="A8" s="4">
        <v>5</v>
      </c>
      <c r="B8" s="13" t="s">
        <v>85</v>
      </c>
      <c r="C8" s="14" t="s">
        <v>86</v>
      </c>
      <c r="D8" s="13" t="s">
        <v>87</v>
      </c>
      <c r="E8" s="13" t="s">
        <v>88</v>
      </c>
      <c r="F8" s="13" t="s">
        <v>65</v>
      </c>
      <c r="G8" s="13" t="s">
        <v>89</v>
      </c>
      <c r="H8" s="4" t="s">
        <v>90</v>
      </c>
      <c r="I8" s="15">
        <v>37096</v>
      </c>
      <c r="J8" s="15">
        <v>37096</v>
      </c>
      <c r="K8" s="4" t="s">
        <v>53</v>
      </c>
      <c r="L8" s="16">
        <v>1400</v>
      </c>
      <c r="M8" s="4"/>
      <c r="N8" s="16">
        <v>1400</v>
      </c>
      <c r="O8" s="16">
        <v>1.2</v>
      </c>
      <c r="P8" s="16">
        <f t="shared" si="0"/>
        <v>1680</v>
      </c>
      <c r="Q8" s="16">
        <f t="shared" si="1"/>
        <v>280</v>
      </c>
      <c r="R8" s="16">
        <v>-68.888888888888886</v>
      </c>
      <c r="S8" s="22">
        <v>42767</v>
      </c>
      <c r="T8" s="4"/>
      <c r="U8" s="4" t="s">
        <v>91</v>
      </c>
      <c r="V8" s="4" t="s">
        <v>56</v>
      </c>
      <c r="W8" s="10" t="s">
        <v>57</v>
      </c>
      <c r="X8" s="17" t="s">
        <v>68</v>
      </c>
      <c r="Y8" s="26"/>
      <c r="Z8" s="4" t="s">
        <v>59</v>
      </c>
      <c r="AA8" s="64"/>
      <c r="AB8" s="65"/>
      <c r="AC8" s="65"/>
      <c r="AD8" s="65"/>
      <c r="AE8" s="66"/>
      <c r="AF8" s="65"/>
      <c r="AG8" s="65"/>
      <c r="AH8" s="65"/>
      <c r="AI8" s="65"/>
      <c r="AJ8" s="65"/>
      <c r="AK8" s="65"/>
      <c r="AL8" s="65"/>
      <c r="AM8" s="65"/>
      <c r="AN8" s="65"/>
      <c r="AO8" s="67"/>
      <c r="AP8" s="67"/>
      <c r="AQ8" s="67"/>
      <c r="AR8" s="19" t="s">
        <v>92</v>
      </c>
      <c r="AS8" s="67"/>
      <c r="AT8" s="68"/>
    </row>
    <row r="9" spans="1:46" s="20" customFormat="1">
      <c r="A9" s="4">
        <v>6</v>
      </c>
      <c r="B9" s="13" t="s">
        <v>93</v>
      </c>
      <c r="C9" s="14" t="s">
        <v>94</v>
      </c>
      <c r="D9" s="13" t="s">
        <v>95</v>
      </c>
      <c r="E9" s="4" t="s">
        <v>96</v>
      </c>
      <c r="F9" s="4" t="s">
        <v>96</v>
      </c>
      <c r="G9" s="13" t="s">
        <v>97</v>
      </c>
      <c r="H9" s="4" t="s">
        <v>98</v>
      </c>
      <c r="I9" s="15">
        <v>38286</v>
      </c>
      <c r="J9" s="15">
        <v>38286</v>
      </c>
      <c r="K9" s="4" t="s">
        <v>53</v>
      </c>
      <c r="L9" s="16">
        <v>1500</v>
      </c>
      <c r="M9" s="4"/>
      <c r="N9" s="16">
        <v>1500</v>
      </c>
      <c r="O9" s="16">
        <v>1.2</v>
      </c>
      <c r="P9" s="16">
        <f t="shared" si="0"/>
        <v>1800</v>
      </c>
      <c r="Q9" s="16">
        <f t="shared" si="1"/>
        <v>300</v>
      </c>
      <c r="R9" s="16">
        <v>-81.54981549815497</v>
      </c>
      <c r="S9" s="22">
        <v>42217</v>
      </c>
      <c r="T9" s="4"/>
      <c r="U9" s="4" t="s">
        <v>91</v>
      </c>
      <c r="V9" s="4" t="s">
        <v>56</v>
      </c>
      <c r="W9" s="10" t="s">
        <v>57</v>
      </c>
      <c r="X9" s="17" t="s">
        <v>68</v>
      </c>
      <c r="Y9" s="26"/>
      <c r="Z9" s="4" t="s">
        <v>59</v>
      </c>
      <c r="AA9" s="64"/>
      <c r="AB9" s="65"/>
      <c r="AC9" s="65"/>
      <c r="AD9" s="65"/>
      <c r="AE9" s="66"/>
      <c r="AF9" s="65"/>
      <c r="AG9" s="65"/>
      <c r="AH9" s="65"/>
      <c r="AI9" s="65"/>
      <c r="AJ9" s="65"/>
      <c r="AK9" s="65"/>
      <c r="AL9" s="65"/>
      <c r="AM9" s="65"/>
      <c r="AN9" s="65"/>
      <c r="AO9" s="67"/>
      <c r="AP9" s="67"/>
      <c r="AQ9" s="67"/>
      <c r="AR9" s="19" t="s">
        <v>99</v>
      </c>
      <c r="AS9" s="67"/>
      <c r="AT9" s="68"/>
    </row>
    <row r="10" spans="1:46" s="20" customFormat="1">
      <c r="A10" s="4">
        <v>7</v>
      </c>
      <c r="B10" s="25" t="s">
        <v>100</v>
      </c>
      <c r="C10" s="25" t="s">
        <v>101</v>
      </c>
      <c r="D10" s="25" t="s">
        <v>81</v>
      </c>
      <c r="E10" s="4" t="s">
        <v>102</v>
      </c>
      <c r="F10" s="4" t="s">
        <v>102</v>
      </c>
      <c r="G10" s="27" t="s">
        <v>103</v>
      </c>
      <c r="H10" s="4" t="s">
        <v>84</v>
      </c>
      <c r="I10" s="28">
        <v>39500</v>
      </c>
      <c r="J10" s="28">
        <v>39500</v>
      </c>
      <c r="K10" s="25">
        <v>105000</v>
      </c>
      <c r="L10" s="16">
        <v>20400</v>
      </c>
      <c r="M10" s="4"/>
      <c r="N10" s="16">
        <v>20400</v>
      </c>
      <c r="O10" s="16">
        <v>1.2</v>
      </c>
      <c r="P10" s="16">
        <f t="shared" si="0"/>
        <v>24480</v>
      </c>
      <c r="Q10" s="16">
        <f t="shared" si="1"/>
        <v>4080</v>
      </c>
      <c r="R10" s="16">
        <v>250.95687359359192</v>
      </c>
      <c r="S10" s="29">
        <v>43132</v>
      </c>
      <c r="T10" s="16" t="s">
        <v>65</v>
      </c>
      <c r="U10" s="4" t="s">
        <v>104</v>
      </c>
      <c r="V10" s="4" t="s">
        <v>56</v>
      </c>
      <c r="W10" s="10" t="s">
        <v>67</v>
      </c>
      <c r="X10" s="17" t="s">
        <v>105</v>
      </c>
      <c r="Y10" s="26"/>
      <c r="Z10" s="4" t="s">
        <v>59</v>
      </c>
      <c r="AA10" s="64"/>
      <c r="AB10" s="65"/>
      <c r="AC10" s="65"/>
      <c r="AD10" s="65"/>
      <c r="AE10" s="66"/>
      <c r="AF10" s="65"/>
      <c r="AG10" s="65"/>
      <c r="AH10" s="65"/>
      <c r="AI10" s="65"/>
      <c r="AJ10" s="65"/>
      <c r="AK10" s="65"/>
      <c r="AL10" s="65"/>
      <c r="AM10" s="65"/>
      <c r="AN10" s="65"/>
      <c r="AO10" s="67"/>
      <c r="AP10" s="67"/>
      <c r="AQ10" s="67"/>
      <c r="AR10" s="19" t="s">
        <v>106</v>
      </c>
      <c r="AS10" s="67"/>
      <c r="AT10" s="68"/>
    </row>
    <row r="11" spans="1:46" s="20" customFormat="1">
      <c r="A11" s="4">
        <v>8</v>
      </c>
      <c r="B11" s="30" t="s">
        <v>107</v>
      </c>
      <c r="C11" s="31" t="s">
        <v>108</v>
      </c>
      <c r="D11" s="4" t="s">
        <v>109</v>
      </c>
      <c r="E11" s="4" t="s">
        <v>110</v>
      </c>
      <c r="F11" s="4" t="s">
        <v>110</v>
      </c>
      <c r="G11" s="4" t="s">
        <v>111</v>
      </c>
      <c r="H11" s="4" t="s">
        <v>112</v>
      </c>
      <c r="I11" s="15">
        <v>39171</v>
      </c>
      <c r="J11" s="15">
        <v>39171</v>
      </c>
      <c r="K11" s="4">
        <v>215468</v>
      </c>
      <c r="L11" s="16">
        <v>15000</v>
      </c>
      <c r="M11" s="32"/>
      <c r="N11" s="16">
        <v>15000</v>
      </c>
      <c r="O11" s="16">
        <v>1.2</v>
      </c>
      <c r="P11" s="16">
        <f t="shared" si="0"/>
        <v>18000</v>
      </c>
      <c r="Q11" s="16">
        <f t="shared" si="1"/>
        <v>3000</v>
      </c>
      <c r="R11" s="16">
        <v>14185.714285714286</v>
      </c>
      <c r="S11" s="22">
        <v>43282</v>
      </c>
      <c r="T11" s="16"/>
      <c r="U11" s="4" t="s">
        <v>91</v>
      </c>
      <c r="V11" s="4" t="s">
        <v>56</v>
      </c>
      <c r="W11" s="10" t="s">
        <v>57</v>
      </c>
      <c r="X11" s="17" t="s">
        <v>58</v>
      </c>
      <c r="Y11" s="26"/>
      <c r="Z11" s="4" t="s">
        <v>59</v>
      </c>
      <c r="AA11" s="64"/>
      <c r="AB11" s="65"/>
      <c r="AC11" s="65"/>
      <c r="AD11" s="65"/>
      <c r="AE11" s="66"/>
      <c r="AF11" s="65"/>
      <c r="AG11" s="65"/>
      <c r="AH11" s="65"/>
      <c r="AI11" s="65"/>
      <c r="AJ11" s="65"/>
      <c r="AK11" s="65"/>
      <c r="AL11" s="65"/>
      <c r="AM11" s="65"/>
      <c r="AN11" s="65"/>
      <c r="AO11" s="67"/>
      <c r="AP11" s="67"/>
      <c r="AQ11" s="67"/>
      <c r="AR11" s="19" t="s">
        <v>113</v>
      </c>
      <c r="AS11" s="67"/>
      <c r="AT11" s="68"/>
    </row>
    <row r="12" spans="1:46" s="20" customFormat="1">
      <c r="A12" s="4">
        <v>9</v>
      </c>
      <c r="B12" s="13" t="s">
        <v>114</v>
      </c>
      <c r="C12" s="14" t="s">
        <v>115</v>
      </c>
      <c r="D12" s="14" t="s">
        <v>116</v>
      </c>
      <c r="E12" s="4" t="s">
        <v>102</v>
      </c>
      <c r="F12" s="4" t="s">
        <v>102</v>
      </c>
      <c r="G12" s="13" t="s">
        <v>117</v>
      </c>
      <c r="H12" s="4" t="s">
        <v>118</v>
      </c>
      <c r="I12" s="21">
        <v>37622</v>
      </c>
      <c r="J12" s="21">
        <v>37622</v>
      </c>
      <c r="K12" s="13" t="s">
        <v>64</v>
      </c>
      <c r="L12" s="16">
        <v>2200</v>
      </c>
      <c r="M12" s="4"/>
      <c r="N12" s="16">
        <v>2200</v>
      </c>
      <c r="O12" s="16">
        <v>1.2</v>
      </c>
      <c r="P12" s="16">
        <f t="shared" si="0"/>
        <v>2640</v>
      </c>
      <c r="Q12" s="16">
        <f t="shared" si="1"/>
        <v>440</v>
      </c>
      <c r="R12" s="16">
        <v>-69.791838303949021</v>
      </c>
      <c r="S12" s="22">
        <v>42248</v>
      </c>
      <c r="T12" s="16" t="s">
        <v>65</v>
      </c>
      <c r="U12" s="4" t="s">
        <v>76</v>
      </c>
      <c r="V12" s="4" t="s">
        <v>56</v>
      </c>
      <c r="W12" s="10" t="s">
        <v>67</v>
      </c>
      <c r="X12" s="17" t="s">
        <v>68</v>
      </c>
      <c r="Y12" s="33"/>
      <c r="Z12" s="4" t="s">
        <v>59</v>
      </c>
      <c r="AA12" s="64"/>
      <c r="AB12" s="65"/>
      <c r="AC12" s="65"/>
      <c r="AD12" s="65"/>
      <c r="AE12" s="66"/>
      <c r="AF12" s="65"/>
      <c r="AG12" s="65"/>
      <c r="AH12" s="65"/>
      <c r="AI12" s="65"/>
      <c r="AJ12" s="65"/>
      <c r="AK12" s="65"/>
      <c r="AL12" s="65"/>
      <c r="AM12" s="65"/>
      <c r="AN12" s="65"/>
      <c r="AO12" s="67"/>
      <c r="AP12" s="67"/>
      <c r="AQ12" s="67"/>
      <c r="AR12" s="19" t="s">
        <v>119</v>
      </c>
      <c r="AS12" s="67"/>
      <c r="AT12" s="68"/>
    </row>
    <row r="13" spans="1:46" s="20" customFormat="1">
      <c r="A13" s="4">
        <v>10</v>
      </c>
      <c r="B13" s="13" t="s">
        <v>120</v>
      </c>
      <c r="C13" s="14" t="s">
        <v>121</v>
      </c>
      <c r="D13" s="14" t="s">
        <v>122</v>
      </c>
      <c r="E13" s="4" t="s">
        <v>102</v>
      </c>
      <c r="F13" s="14" t="s">
        <v>65</v>
      </c>
      <c r="G13" s="13" t="s">
        <v>123</v>
      </c>
      <c r="H13" s="4" t="s">
        <v>124</v>
      </c>
      <c r="I13" s="21">
        <v>37958</v>
      </c>
      <c r="J13" s="21">
        <v>37958</v>
      </c>
      <c r="K13" s="13">
        <v>143000</v>
      </c>
      <c r="L13" s="16">
        <v>2200</v>
      </c>
      <c r="M13" s="4"/>
      <c r="N13" s="16">
        <v>2200</v>
      </c>
      <c r="O13" s="16">
        <v>1.2</v>
      </c>
      <c r="P13" s="16">
        <f t="shared" si="0"/>
        <v>2640</v>
      </c>
      <c r="Q13" s="16">
        <f t="shared" si="1"/>
        <v>440</v>
      </c>
      <c r="R13" s="16">
        <v>-63.566507684154736</v>
      </c>
      <c r="S13" s="4" t="s">
        <v>125</v>
      </c>
      <c r="T13" s="16" t="s">
        <v>65</v>
      </c>
      <c r="U13" s="4" t="s">
        <v>76</v>
      </c>
      <c r="V13" s="4" t="s">
        <v>56</v>
      </c>
      <c r="W13" s="10" t="s">
        <v>67</v>
      </c>
      <c r="X13" s="17" t="s">
        <v>58</v>
      </c>
      <c r="Y13" s="33"/>
      <c r="Z13" s="4" t="s">
        <v>59</v>
      </c>
      <c r="AA13" s="64"/>
      <c r="AB13" s="65"/>
      <c r="AC13" s="65"/>
      <c r="AD13" s="65"/>
      <c r="AE13" s="66"/>
      <c r="AF13" s="65"/>
      <c r="AG13" s="65"/>
      <c r="AH13" s="65"/>
      <c r="AI13" s="65"/>
      <c r="AJ13" s="65"/>
      <c r="AK13" s="65"/>
      <c r="AL13" s="65"/>
      <c r="AM13" s="65"/>
      <c r="AN13" s="65"/>
      <c r="AO13" s="67"/>
      <c r="AP13" s="67"/>
      <c r="AQ13" s="67"/>
      <c r="AR13" s="19" t="s">
        <v>126</v>
      </c>
      <c r="AS13" s="67"/>
      <c r="AT13" s="68"/>
    </row>
    <row r="14" spans="1:46" s="20" customFormat="1">
      <c r="A14" s="4">
        <v>11</v>
      </c>
      <c r="B14" s="13" t="s">
        <v>127</v>
      </c>
      <c r="C14" s="14" t="s">
        <v>128</v>
      </c>
      <c r="D14" s="14" t="s">
        <v>129</v>
      </c>
      <c r="E14" s="4" t="s">
        <v>102</v>
      </c>
      <c r="F14" s="4" t="s">
        <v>102</v>
      </c>
      <c r="G14" s="13" t="s">
        <v>130</v>
      </c>
      <c r="H14" s="4" t="s">
        <v>131</v>
      </c>
      <c r="I14" s="21">
        <v>38448</v>
      </c>
      <c r="J14" s="21">
        <v>38448</v>
      </c>
      <c r="K14" s="13">
        <v>134000</v>
      </c>
      <c r="L14" s="16">
        <v>7000</v>
      </c>
      <c r="M14" s="4"/>
      <c r="N14" s="16">
        <v>7000</v>
      </c>
      <c r="O14" s="16">
        <v>1.2</v>
      </c>
      <c r="P14" s="16">
        <f t="shared" si="0"/>
        <v>8400</v>
      </c>
      <c r="Q14" s="16">
        <f t="shared" si="1"/>
        <v>1400</v>
      </c>
      <c r="R14" s="16">
        <v>0.35842293906810035</v>
      </c>
      <c r="S14" s="22">
        <v>43405</v>
      </c>
      <c r="T14" s="16" t="s">
        <v>65</v>
      </c>
      <c r="U14" s="4" t="s">
        <v>55</v>
      </c>
      <c r="V14" s="4" t="s">
        <v>56</v>
      </c>
      <c r="W14" s="10" t="s">
        <v>67</v>
      </c>
      <c r="X14" s="17" t="s">
        <v>68</v>
      </c>
      <c r="Y14" s="33"/>
      <c r="Z14" s="4" t="s">
        <v>59</v>
      </c>
      <c r="AA14" s="64"/>
      <c r="AB14" s="65"/>
      <c r="AC14" s="65"/>
      <c r="AD14" s="65"/>
      <c r="AE14" s="66"/>
      <c r="AF14" s="65"/>
      <c r="AG14" s="65"/>
      <c r="AH14" s="65"/>
      <c r="AI14" s="65"/>
      <c r="AJ14" s="65"/>
      <c r="AK14" s="65"/>
      <c r="AL14" s="65"/>
      <c r="AM14" s="65"/>
      <c r="AN14" s="65"/>
      <c r="AO14" s="67"/>
      <c r="AP14" s="67"/>
      <c r="AQ14" s="67"/>
      <c r="AR14" s="19" t="s">
        <v>132</v>
      </c>
      <c r="AS14" s="67"/>
      <c r="AT14" s="68"/>
    </row>
    <row r="15" spans="1:46" s="20" customFormat="1">
      <c r="A15" s="4">
        <v>12</v>
      </c>
      <c r="B15" s="13" t="s">
        <v>133</v>
      </c>
      <c r="C15" s="14" t="s">
        <v>94</v>
      </c>
      <c r="D15" s="13" t="s">
        <v>95</v>
      </c>
      <c r="E15" s="4" t="s">
        <v>134</v>
      </c>
      <c r="F15" s="13" t="s">
        <v>65</v>
      </c>
      <c r="G15" s="13" t="s">
        <v>135</v>
      </c>
      <c r="H15" s="4" t="s">
        <v>98</v>
      </c>
      <c r="I15" s="15">
        <v>38285</v>
      </c>
      <c r="J15" s="15">
        <v>38285</v>
      </c>
      <c r="K15" s="4" t="s">
        <v>53</v>
      </c>
      <c r="L15" s="16">
        <v>1500</v>
      </c>
      <c r="M15" s="4"/>
      <c r="N15" s="16">
        <v>1500</v>
      </c>
      <c r="O15" s="16">
        <v>1.2</v>
      </c>
      <c r="P15" s="16">
        <f t="shared" si="0"/>
        <v>1800</v>
      </c>
      <c r="Q15" s="16">
        <f t="shared" si="1"/>
        <v>300</v>
      </c>
      <c r="R15" s="16">
        <v>-57.942549522647937</v>
      </c>
      <c r="S15" s="4" t="s">
        <v>54</v>
      </c>
      <c r="T15" s="34"/>
      <c r="U15" s="4" t="s">
        <v>91</v>
      </c>
      <c r="V15" s="4" t="s">
        <v>56</v>
      </c>
      <c r="W15" s="10" t="s">
        <v>57</v>
      </c>
      <c r="X15" s="17" t="s">
        <v>58</v>
      </c>
      <c r="Y15" s="33"/>
      <c r="Z15" s="4" t="s">
        <v>59</v>
      </c>
      <c r="AA15" s="64"/>
      <c r="AB15" s="65"/>
      <c r="AC15" s="65"/>
      <c r="AD15" s="65"/>
      <c r="AE15" s="66"/>
      <c r="AF15" s="65"/>
      <c r="AG15" s="65"/>
      <c r="AH15" s="65"/>
      <c r="AI15" s="65"/>
      <c r="AJ15" s="65"/>
      <c r="AK15" s="65"/>
      <c r="AL15" s="65"/>
      <c r="AM15" s="65"/>
      <c r="AN15" s="65"/>
      <c r="AO15" s="67"/>
      <c r="AP15" s="67"/>
      <c r="AQ15" s="67"/>
      <c r="AR15" s="19" t="s">
        <v>99</v>
      </c>
      <c r="AS15" s="67"/>
      <c r="AT15" s="68"/>
    </row>
    <row r="16" spans="1:46" s="20" customFormat="1">
      <c r="A16" s="4">
        <v>13</v>
      </c>
      <c r="B16" s="4" t="s">
        <v>136</v>
      </c>
      <c r="C16" s="4" t="s">
        <v>137</v>
      </c>
      <c r="D16" s="25"/>
      <c r="E16" s="25" t="s">
        <v>138</v>
      </c>
      <c r="F16" s="25" t="s">
        <v>65</v>
      </c>
      <c r="G16" s="35">
        <v>766339</v>
      </c>
      <c r="H16" s="4"/>
      <c r="I16" s="36">
        <v>34608</v>
      </c>
      <c r="J16" s="36">
        <v>34608</v>
      </c>
      <c r="K16" s="4" t="s">
        <v>53</v>
      </c>
      <c r="L16" s="16">
        <v>1500</v>
      </c>
      <c r="M16" s="4"/>
      <c r="N16" s="16">
        <v>1500</v>
      </c>
      <c r="O16" s="16">
        <v>1.2</v>
      </c>
      <c r="P16" s="16">
        <f t="shared" si="0"/>
        <v>1800</v>
      </c>
      <c r="Q16" s="16">
        <f t="shared" si="1"/>
        <v>300</v>
      </c>
      <c r="R16" s="16" t="s">
        <v>139</v>
      </c>
      <c r="S16" s="4"/>
      <c r="T16" s="4"/>
      <c r="U16" s="4" t="s">
        <v>140</v>
      </c>
      <c r="V16" s="4" t="s">
        <v>56</v>
      </c>
      <c r="W16" s="10" t="s">
        <v>57</v>
      </c>
      <c r="X16" s="17" t="s">
        <v>58</v>
      </c>
      <c r="Y16" s="33"/>
      <c r="Z16" s="4" t="s">
        <v>59</v>
      </c>
      <c r="AA16" s="64"/>
      <c r="AB16" s="65"/>
      <c r="AC16" s="65"/>
      <c r="AD16" s="65"/>
      <c r="AE16" s="66"/>
      <c r="AF16" s="65"/>
      <c r="AG16" s="65"/>
      <c r="AH16" s="65"/>
      <c r="AI16" s="65"/>
      <c r="AJ16" s="65"/>
      <c r="AK16" s="65"/>
      <c r="AL16" s="65"/>
      <c r="AM16" s="65"/>
      <c r="AN16" s="65"/>
      <c r="AO16" s="67"/>
      <c r="AP16" s="67"/>
      <c r="AQ16" s="67"/>
      <c r="AR16" s="19" t="s">
        <v>78</v>
      </c>
      <c r="AS16" s="67"/>
      <c r="AT16" s="68"/>
    </row>
    <row r="17" spans="1:46" s="20" customFormat="1">
      <c r="A17" s="4">
        <v>14</v>
      </c>
      <c r="B17" s="13" t="s">
        <v>141</v>
      </c>
      <c r="C17" s="14" t="s">
        <v>142</v>
      </c>
      <c r="D17" s="13" t="s">
        <v>143</v>
      </c>
      <c r="E17" s="4" t="s">
        <v>144</v>
      </c>
      <c r="F17" s="4" t="s">
        <v>144</v>
      </c>
      <c r="G17" s="13" t="s">
        <v>145</v>
      </c>
      <c r="H17" s="4" t="s">
        <v>146</v>
      </c>
      <c r="I17" s="15">
        <v>38857</v>
      </c>
      <c r="J17" s="15">
        <v>38857</v>
      </c>
      <c r="K17" s="4" t="s">
        <v>53</v>
      </c>
      <c r="L17" s="16">
        <v>1400</v>
      </c>
      <c r="M17" s="4"/>
      <c r="N17" s="16">
        <v>1400</v>
      </c>
      <c r="O17" s="16">
        <v>1.2</v>
      </c>
      <c r="P17" s="16">
        <f t="shared" si="0"/>
        <v>1680</v>
      </c>
      <c r="Q17" s="16">
        <f t="shared" si="1"/>
        <v>280</v>
      </c>
      <c r="R17" s="16">
        <v>-54.248366013071895</v>
      </c>
      <c r="S17" s="4" t="s">
        <v>75</v>
      </c>
      <c r="T17" s="4"/>
      <c r="U17" s="4" t="s">
        <v>147</v>
      </c>
      <c r="V17" s="4" t="s">
        <v>56</v>
      </c>
      <c r="W17" s="10" t="s">
        <v>57</v>
      </c>
      <c r="X17" s="17" t="s">
        <v>68</v>
      </c>
      <c r="Y17" s="26"/>
      <c r="Z17" s="4" t="s">
        <v>59</v>
      </c>
      <c r="AA17" s="64"/>
      <c r="AB17" s="65"/>
      <c r="AC17" s="65"/>
      <c r="AD17" s="65"/>
      <c r="AE17" s="66"/>
      <c r="AF17" s="65"/>
      <c r="AG17" s="65"/>
      <c r="AH17" s="65"/>
      <c r="AI17" s="65"/>
      <c r="AJ17" s="65"/>
      <c r="AK17" s="65"/>
      <c r="AL17" s="65"/>
      <c r="AM17" s="65"/>
      <c r="AN17" s="65"/>
      <c r="AO17" s="67"/>
      <c r="AP17" s="67"/>
      <c r="AQ17" s="67"/>
      <c r="AR17" s="19" t="s">
        <v>148</v>
      </c>
      <c r="AS17" s="67"/>
      <c r="AT17" s="68"/>
    </row>
    <row r="18" spans="1:46" s="39" customFormat="1">
      <c r="A18" s="4">
        <v>15</v>
      </c>
      <c r="B18" s="38" t="s">
        <v>149</v>
      </c>
      <c r="C18" s="14" t="s">
        <v>150</v>
      </c>
      <c r="D18" s="13" t="s">
        <v>151</v>
      </c>
      <c r="E18" s="13" t="s">
        <v>152</v>
      </c>
      <c r="F18" s="13" t="s">
        <v>65</v>
      </c>
      <c r="G18" s="13" t="s">
        <v>153</v>
      </c>
      <c r="H18" s="4" t="s">
        <v>154</v>
      </c>
      <c r="I18" s="15">
        <v>34060</v>
      </c>
      <c r="J18" s="15">
        <v>34060</v>
      </c>
      <c r="K18" s="4" t="s">
        <v>53</v>
      </c>
      <c r="L18" s="16">
        <v>1200</v>
      </c>
      <c r="M18" s="4"/>
      <c r="N18" s="16">
        <v>1200</v>
      </c>
      <c r="O18" s="16">
        <v>1.2</v>
      </c>
      <c r="P18" s="16">
        <f t="shared" si="0"/>
        <v>1440</v>
      </c>
      <c r="Q18" s="16">
        <f t="shared" si="1"/>
        <v>240</v>
      </c>
      <c r="R18" s="16" t="e">
        <f>IF(#REF!=0," ",(N18-#REF!)/#REF!*100)</f>
        <v>#REF!</v>
      </c>
      <c r="S18" s="4" t="s">
        <v>54</v>
      </c>
      <c r="T18" s="4"/>
      <c r="U18" s="4" t="s">
        <v>66</v>
      </c>
      <c r="V18" s="4" t="s">
        <v>56</v>
      </c>
      <c r="W18" s="10" t="s">
        <v>57</v>
      </c>
      <c r="X18" s="17" t="s">
        <v>58</v>
      </c>
      <c r="Y18" s="26"/>
      <c r="Z18" s="4" t="s">
        <v>59</v>
      </c>
      <c r="AA18" s="69"/>
      <c r="AB18" s="70"/>
      <c r="AC18" s="70"/>
      <c r="AD18" s="70"/>
      <c r="AE18" s="66"/>
      <c r="AF18" s="70"/>
      <c r="AG18" s="70"/>
      <c r="AH18" s="70"/>
      <c r="AI18" s="70"/>
      <c r="AJ18" s="70"/>
      <c r="AK18" s="70"/>
      <c r="AL18" s="70"/>
      <c r="AM18" s="70"/>
      <c r="AN18" s="65"/>
      <c r="AO18" s="71"/>
      <c r="AP18" s="71"/>
      <c r="AQ18" s="71"/>
      <c r="AR18" s="19" t="s">
        <v>78</v>
      </c>
      <c r="AS18" s="71"/>
      <c r="AT18" s="72"/>
    </row>
    <row r="19" spans="1:46" s="39" customFormat="1">
      <c r="A19" s="4">
        <v>16</v>
      </c>
      <c r="B19" s="13" t="s">
        <v>155</v>
      </c>
      <c r="C19" s="14" t="s">
        <v>156</v>
      </c>
      <c r="D19" s="13" t="s">
        <v>157</v>
      </c>
      <c r="E19" s="4" t="s">
        <v>158</v>
      </c>
      <c r="F19" s="13" t="s">
        <v>65</v>
      </c>
      <c r="G19" s="13" t="s">
        <v>159</v>
      </c>
      <c r="H19" s="4" t="s">
        <v>160</v>
      </c>
      <c r="I19" s="21">
        <v>38344</v>
      </c>
      <c r="J19" s="21">
        <v>38344</v>
      </c>
      <c r="K19" s="13" t="s">
        <v>64</v>
      </c>
      <c r="L19" s="16">
        <v>1000</v>
      </c>
      <c r="M19" s="4"/>
      <c r="N19" s="16">
        <v>1000</v>
      </c>
      <c r="O19" s="16">
        <v>1.2</v>
      </c>
      <c r="P19" s="16">
        <f t="shared" si="0"/>
        <v>1200</v>
      </c>
      <c r="Q19" s="16">
        <f t="shared" si="1"/>
        <v>200</v>
      </c>
      <c r="R19" s="16">
        <v>-80.952380952380949</v>
      </c>
      <c r="S19" s="4" t="s">
        <v>125</v>
      </c>
      <c r="T19" s="16" t="s">
        <v>65</v>
      </c>
      <c r="U19" s="4" t="s">
        <v>161</v>
      </c>
      <c r="V19" s="4" t="s">
        <v>56</v>
      </c>
      <c r="W19" s="10" t="s">
        <v>67</v>
      </c>
      <c r="X19" s="17" t="s">
        <v>68</v>
      </c>
      <c r="Y19" s="26"/>
      <c r="Z19" s="4" t="s">
        <v>59</v>
      </c>
      <c r="AA19" s="69"/>
      <c r="AB19" s="70"/>
      <c r="AC19" s="70"/>
      <c r="AD19" s="70"/>
      <c r="AE19" s="66"/>
      <c r="AF19" s="70"/>
      <c r="AG19" s="65"/>
      <c r="AH19" s="65"/>
      <c r="AI19" s="70"/>
      <c r="AJ19" s="70"/>
      <c r="AK19" s="70"/>
      <c r="AL19" s="70"/>
      <c r="AM19" s="70"/>
      <c r="AN19" s="65"/>
      <c r="AO19" s="71"/>
      <c r="AP19" s="71"/>
      <c r="AQ19" s="71"/>
      <c r="AR19" s="19" t="s">
        <v>162</v>
      </c>
      <c r="AS19" s="71"/>
      <c r="AT19" s="72"/>
    </row>
    <row r="20" spans="1:46" s="40" customFormat="1">
      <c r="A20" s="4">
        <v>17</v>
      </c>
      <c r="B20" s="4" t="s">
        <v>163</v>
      </c>
      <c r="C20" s="4" t="s">
        <v>101</v>
      </c>
      <c r="D20" s="4" t="s">
        <v>81</v>
      </c>
      <c r="E20" s="4" t="s">
        <v>102</v>
      </c>
      <c r="F20" s="4" t="s">
        <v>102</v>
      </c>
      <c r="G20" s="35" t="s">
        <v>164</v>
      </c>
      <c r="H20" s="4" t="s">
        <v>84</v>
      </c>
      <c r="I20" s="21">
        <v>39479</v>
      </c>
      <c r="J20" s="21">
        <v>39479</v>
      </c>
      <c r="K20" s="4">
        <v>200000</v>
      </c>
      <c r="L20" s="16">
        <v>16000</v>
      </c>
      <c r="M20" s="4"/>
      <c r="N20" s="16">
        <v>16000</v>
      </c>
      <c r="O20" s="16">
        <v>1.2</v>
      </c>
      <c r="P20" s="16">
        <f>N20*O20</f>
        <v>19200</v>
      </c>
      <c r="Q20" s="16">
        <f>P20-N20</f>
        <v>3200</v>
      </c>
      <c r="R20" s="16">
        <v>175.26029301458189</v>
      </c>
      <c r="S20" s="29">
        <v>43647</v>
      </c>
      <c r="T20" s="16" t="s">
        <v>65</v>
      </c>
      <c r="U20" s="4" t="s">
        <v>165</v>
      </c>
      <c r="V20" s="4" t="s">
        <v>56</v>
      </c>
      <c r="W20" s="10" t="s">
        <v>67</v>
      </c>
      <c r="X20" s="17" t="s">
        <v>58</v>
      </c>
      <c r="Y20" s="18" t="s">
        <v>166</v>
      </c>
      <c r="Z20" s="4" t="s">
        <v>167</v>
      </c>
      <c r="AA20" s="64"/>
      <c r="AB20" s="65"/>
      <c r="AC20" s="65"/>
      <c r="AD20" s="65"/>
      <c r="AE20" s="66"/>
      <c r="AF20" s="65"/>
      <c r="AG20" s="65"/>
      <c r="AH20" s="65"/>
      <c r="AI20" s="65"/>
      <c r="AJ20" s="65"/>
      <c r="AK20" s="65"/>
      <c r="AL20" s="65"/>
      <c r="AM20" s="4"/>
      <c r="AN20" s="4"/>
      <c r="AO20" s="73"/>
      <c r="AP20" s="73"/>
      <c r="AQ20" s="73"/>
      <c r="AR20" s="19" t="s">
        <v>168</v>
      </c>
      <c r="AS20" s="73"/>
      <c r="AT20" s="74"/>
    </row>
    <row r="21" spans="1:46">
      <c r="A21" s="84" t="s">
        <v>169</v>
      </c>
      <c r="B21" s="85"/>
      <c r="C21" s="85"/>
      <c r="D21" s="85"/>
      <c r="E21" s="85"/>
      <c r="F21" s="85"/>
      <c r="G21" s="85"/>
      <c r="H21" s="85"/>
      <c r="I21" s="85"/>
      <c r="J21" s="85"/>
      <c r="K21" s="86"/>
      <c r="L21" s="41">
        <f>SUM(L4:L20)</f>
        <v>94500</v>
      </c>
      <c r="M21" s="41">
        <f t="shared" ref="M21:O21" si="2">SUM(M4:M19)</f>
        <v>0</v>
      </c>
      <c r="N21" s="41">
        <f t="shared" si="2"/>
        <v>78500</v>
      </c>
      <c r="O21" s="41">
        <f t="shared" si="2"/>
        <v>19.399999999999995</v>
      </c>
      <c r="P21" s="41">
        <f>SUM(P4:P20)</f>
        <v>113800</v>
      </c>
      <c r="Q21" s="41" t="e">
        <f>SUM(#REF!)</f>
        <v>#REF!</v>
      </c>
      <c r="R21" s="42"/>
      <c r="S21" s="42"/>
      <c r="T21" s="42"/>
      <c r="U21" s="42"/>
      <c r="V21" s="42"/>
      <c r="W21" s="43"/>
      <c r="X21" s="44"/>
      <c r="Y21" s="45"/>
      <c r="Z21" s="42"/>
      <c r="AA21" s="75"/>
      <c r="AB21" s="33"/>
      <c r="AC21" s="33"/>
      <c r="AD21" s="33"/>
      <c r="AE21" s="76"/>
      <c r="AF21" s="33"/>
      <c r="AG21" s="33"/>
      <c r="AH21" s="33"/>
      <c r="AI21" s="33"/>
      <c r="AJ21" s="33"/>
      <c r="AK21" s="33"/>
      <c r="AL21" s="33"/>
      <c r="AM21" s="33"/>
      <c r="AN21" s="4"/>
      <c r="AO21" s="46"/>
      <c r="AP21" s="46"/>
      <c r="AQ21" s="46"/>
      <c r="AR21" s="46"/>
      <c r="AS21" s="81">
        <v>15000</v>
      </c>
      <c r="AT21" s="2"/>
    </row>
    <row r="22" spans="1:46" hidden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74"/>
      <c r="X22" s="77"/>
      <c r="Y22" s="74"/>
      <c r="Z22" s="74"/>
      <c r="AA22" s="78"/>
      <c r="AB22" s="2"/>
      <c r="AC22" s="2"/>
      <c r="AD22" s="2"/>
      <c r="AE22" s="79"/>
      <c r="AF22" s="2"/>
      <c r="AG22" s="2"/>
      <c r="AH22" s="2"/>
      <c r="AI22" s="2"/>
      <c r="AJ22" s="2"/>
      <c r="AK22" s="74"/>
      <c r="AL22" s="74"/>
      <c r="AM22" s="74"/>
      <c r="AN22" s="74"/>
      <c r="AO22" s="2"/>
      <c r="AP22" s="2"/>
      <c r="AQ22" s="2"/>
      <c r="AS22" s="2"/>
      <c r="AT22" s="2"/>
    </row>
    <row r="23" spans="1:46" hidden="1">
      <c r="A23" s="2"/>
      <c r="B23" s="13" t="s">
        <v>170</v>
      </c>
      <c r="C23" s="14" t="s">
        <v>94</v>
      </c>
      <c r="D23" s="13" t="s">
        <v>95</v>
      </c>
      <c r="E23" s="4" t="s">
        <v>102</v>
      </c>
      <c r="F23" s="4" t="s">
        <v>102</v>
      </c>
      <c r="G23" s="13" t="s">
        <v>171</v>
      </c>
      <c r="H23" s="4" t="s">
        <v>98</v>
      </c>
      <c r="I23" s="21">
        <v>38239</v>
      </c>
      <c r="J23" s="21">
        <v>38239</v>
      </c>
      <c r="K23" s="13">
        <v>307000</v>
      </c>
      <c r="L23" s="16">
        <v>21800</v>
      </c>
      <c r="M23" s="4"/>
      <c r="N23" s="16">
        <v>21800</v>
      </c>
      <c r="O23" s="51">
        <v>1.2</v>
      </c>
      <c r="P23" s="16">
        <f t="shared" ref="P23:P25" si="3">N23*O23</f>
        <v>26160</v>
      </c>
      <c r="Q23" s="52">
        <f t="shared" ref="Q23" si="4">P23-N23</f>
        <v>4360</v>
      </c>
      <c r="R23" s="16">
        <v>173.31242117193355</v>
      </c>
      <c r="S23" s="53" t="s">
        <v>172</v>
      </c>
      <c r="T23" s="4" t="s">
        <v>56</v>
      </c>
      <c r="U23" s="10" t="s">
        <v>67</v>
      </c>
      <c r="V23" s="17" t="s">
        <v>173</v>
      </c>
      <c r="W23" s="26"/>
      <c r="X23" s="4"/>
      <c r="Y23" s="74"/>
      <c r="Z23" s="73" t="s">
        <v>187</v>
      </c>
      <c r="AA23" s="78"/>
      <c r="AB23" s="2"/>
      <c r="AC23" s="2"/>
      <c r="AD23" s="2"/>
      <c r="AE23" s="79"/>
      <c r="AF23" s="2"/>
      <c r="AG23" s="2"/>
      <c r="AH23" s="2"/>
      <c r="AI23" s="2"/>
      <c r="AJ23" s="2"/>
      <c r="AK23" s="74"/>
      <c r="AL23" s="74"/>
      <c r="AM23" s="74"/>
      <c r="AN23" s="74"/>
      <c r="AO23" s="2"/>
      <c r="AP23" s="2"/>
      <c r="AQ23" s="2"/>
      <c r="AS23" s="2"/>
      <c r="AT23" s="2"/>
    </row>
    <row r="24" spans="1:46" hidden="1">
      <c r="A24" s="2"/>
      <c r="B24" s="12" t="s">
        <v>174</v>
      </c>
      <c r="C24" s="14" t="s">
        <v>94</v>
      </c>
      <c r="D24" s="13" t="s">
        <v>95</v>
      </c>
      <c r="E24" s="4" t="s">
        <v>102</v>
      </c>
      <c r="F24" s="4" t="s">
        <v>102</v>
      </c>
      <c r="G24" s="13" t="s">
        <v>175</v>
      </c>
      <c r="H24" s="4" t="s">
        <v>98</v>
      </c>
      <c r="I24" s="21">
        <v>38270</v>
      </c>
      <c r="J24" s="21">
        <v>38270</v>
      </c>
      <c r="K24" s="13">
        <v>238000</v>
      </c>
      <c r="L24" s="16">
        <v>22000</v>
      </c>
      <c r="M24" s="4"/>
      <c r="N24" s="16">
        <v>22000</v>
      </c>
      <c r="O24" s="16">
        <v>1.2</v>
      </c>
      <c r="P24" s="16">
        <f t="shared" si="3"/>
        <v>26400</v>
      </c>
      <c r="Q24" s="2"/>
      <c r="R24" s="2"/>
      <c r="S24" s="2"/>
      <c r="T24" s="2"/>
      <c r="U24" s="2"/>
      <c r="V24" s="2"/>
      <c r="W24" s="74"/>
      <c r="X24" s="77"/>
      <c r="Y24" s="74"/>
      <c r="Z24" s="73" t="s">
        <v>187</v>
      </c>
      <c r="AA24" s="78"/>
      <c r="AB24" s="2"/>
      <c r="AC24" s="2"/>
      <c r="AD24" s="2"/>
      <c r="AE24" s="79"/>
      <c r="AF24" s="2"/>
      <c r="AG24" s="2"/>
      <c r="AH24" s="2"/>
      <c r="AI24" s="2"/>
      <c r="AJ24" s="2"/>
      <c r="AK24" s="74"/>
      <c r="AL24" s="74"/>
      <c r="AM24" s="74"/>
      <c r="AN24" s="74"/>
      <c r="AO24" s="2"/>
      <c r="AP24" s="2"/>
      <c r="AQ24" s="2"/>
      <c r="AS24" s="2"/>
      <c r="AT24" s="2"/>
    </row>
    <row r="25" spans="1:46" hidden="1">
      <c r="A25" s="2"/>
      <c r="B25" s="13" t="s">
        <v>176</v>
      </c>
      <c r="C25" s="14" t="s">
        <v>94</v>
      </c>
      <c r="D25" s="13" t="s">
        <v>95</v>
      </c>
      <c r="E25" s="4" t="s">
        <v>102</v>
      </c>
      <c r="F25" s="4" t="s">
        <v>102</v>
      </c>
      <c r="G25" s="13" t="s">
        <v>177</v>
      </c>
      <c r="H25" s="4" t="s">
        <v>98</v>
      </c>
      <c r="I25" s="21">
        <v>38242</v>
      </c>
      <c r="J25" s="21">
        <v>38242</v>
      </c>
      <c r="K25" s="13" t="s">
        <v>64</v>
      </c>
      <c r="L25" s="16">
        <v>20300</v>
      </c>
      <c r="M25" s="4"/>
      <c r="N25" s="16">
        <v>20300</v>
      </c>
      <c r="O25" s="16">
        <v>1.2</v>
      </c>
      <c r="P25" s="16">
        <f t="shared" si="3"/>
        <v>24360</v>
      </c>
      <c r="Q25" s="2"/>
      <c r="R25" s="2"/>
      <c r="S25" s="2"/>
      <c r="T25" s="2"/>
      <c r="U25" s="2"/>
      <c r="V25" s="2"/>
      <c r="W25" s="74"/>
      <c r="X25" s="77"/>
      <c r="Y25" s="74"/>
      <c r="Z25" s="73" t="s">
        <v>187</v>
      </c>
      <c r="AA25" s="78"/>
      <c r="AB25" s="2"/>
      <c r="AC25" s="2"/>
      <c r="AD25" s="2"/>
      <c r="AE25" s="79"/>
      <c r="AF25" s="2"/>
      <c r="AG25" s="2"/>
      <c r="AH25" s="2"/>
      <c r="AI25" s="2"/>
      <c r="AJ25" s="2"/>
      <c r="AK25" s="74"/>
      <c r="AL25" s="74"/>
      <c r="AM25" s="74"/>
      <c r="AN25" s="74"/>
      <c r="AO25" s="2"/>
      <c r="AP25" s="2"/>
      <c r="AQ25" s="2"/>
      <c r="AS25" s="2"/>
      <c r="AT25" s="2"/>
    </row>
    <row r="26" spans="1:46" hidden="1">
      <c r="A26" s="2"/>
      <c r="B26" s="54" t="s">
        <v>178</v>
      </c>
      <c r="C26" s="54" t="s">
        <v>179</v>
      </c>
      <c r="D26" s="37" t="s">
        <v>180</v>
      </c>
      <c r="E26" s="37" t="s">
        <v>181</v>
      </c>
      <c r="F26" s="37" t="s">
        <v>181</v>
      </c>
      <c r="G26" s="54" t="s">
        <v>182</v>
      </c>
      <c r="H26" s="4" t="s">
        <v>183</v>
      </c>
      <c r="I26" s="15">
        <v>37707</v>
      </c>
      <c r="J26" s="15">
        <v>37707</v>
      </c>
      <c r="K26" s="55">
        <v>223000</v>
      </c>
      <c r="L26" s="16">
        <v>71100</v>
      </c>
      <c r="M26" s="4"/>
      <c r="N26" s="16">
        <v>71100</v>
      </c>
      <c r="O26" s="16">
        <v>1.2</v>
      </c>
      <c r="P26" s="16">
        <f>N26*O26</f>
        <v>85320</v>
      </c>
      <c r="Q26" s="2"/>
      <c r="R26" s="2"/>
      <c r="S26" s="2"/>
      <c r="T26" s="2"/>
      <c r="U26" s="2"/>
      <c r="V26" s="2"/>
      <c r="W26" s="74"/>
      <c r="X26" s="77"/>
      <c r="Y26" s="74"/>
      <c r="Z26" s="73" t="s">
        <v>187</v>
      </c>
      <c r="AA26" s="78"/>
      <c r="AB26" s="2"/>
      <c r="AC26" s="2"/>
      <c r="AD26" s="2"/>
      <c r="AE26" s="79"/>
      <c r="AF26" s="2"/>
      <c r="AG26" s="2"/>
      <c r="AH26" s="2"/>
      <c r="AI26" s="2"/>
      <c r="AJ26" s="2"/>
      <c r="AK26" s="74"/>
      <c r="AL26" s="74"/>
      <c r="AM26" s="74"/>
      <c r="AN26" s="74"/>
      <c r="AO26" s="2"/>
      <c r="AP26" s="2"/>
      <c r="AQ26" s="2"/>
      <c r="AS26" s="2"/>
      <c r="AT26" s="2"/>
    </row>
    <row r="27" spans="1:46" hidden="1">
      <c r="A27" s="2"/>
      <c r="B27" s="13" t="s">
        <v>184</v>
      </c>
      <c r="C27" s="14" t="s">
        <v>94</v>
      </c>
      <c r="D27" s="13" t="s">
        <v>95</v>
      </c>
      <c r="E27" s="4" t="s">
        <v>102</v>
      </c>
      <c r="F27" s="4" t="s">
        <v>102</v>
      </c>
      <c r="G27" s="13" t="s">
        <v>185</v>
      </c>
      <c r="H27" s="4" t="s">
        <v>98</v>
      </c>
      <c r="I27" s="21">
        <v>38238</v>
      </c>
      <c r="J27" s="21">
        <v>38238</v>
      </c>
      <c r="K27" s="13">
        <v>292000</v>
      </c>
      <c r="L27" s="16">
        <v>21800</v>
      </c>
      <c r="M27" s="4"/>
      <c r="N27" s="16">
        <v>21800</v>
      </c>
      <c r="O27" s="16">
        <v>1.2</v>
      </c>
      <c r="P27" s="16">
        <v>26160</v>
      </c>
      <c r="Q27" s="2"/>
      <c r="R27" s="2"/>
      <c r="S27" s="2"/>
      <c r="T27" s="2"/>
      <c r="U27" s="2"/>
      <c r="V27" s="2"/>
      <c r="W27" s="74"/>
      <c r="X27" s="77"/>
      <c r="Y27" s="74"/>
      <c r="Z27" s="73" t="s">
        <v>187</v>
      </c>
      <c r="AA27" s="78"/>
      <c r="AB27" s="2"/>
      <c r="AC27" s="2"/>
      <c r="AD27" s="2"/>
      <c r="AE27" s="79"/>
      <c r="AF27" s="2"/>
      <c r="AG27" s="2"/>
      <c r="AH27" s="2"/>
      <c r="AI27" s="2"/>
      <c r="AJ27" s="2"/>
      <c r="AK27" s="74"/>
      <c r="AL27" s="74"/>
      <c r="AM27" s="74"/>
      <c r="AN27" s="74"/>
      <c r="AO27" s="2"/>
      <c r="AP27" s="2"/>
      <c r="AQ27" s="2"/>
      <c r="AS27" s="2"/>
      <c r="AT27" s="2"/>
    </row>
    <row r="28" spans="1:46" hidden="1">
      <c r="A28" s="2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80">
        <f t="shared" ref="L28:P28" si="5">SUM(L23:L27)</f>
        <v>157000</v>
      </c>
      <c r="M28" s="80">
        <f t="shared" si="5"/>
        <v>0</v>
      </c>
      <c r="N28" s="80">
        <f t="shared" si="5"/>
        <v>157000</v>
      </c>
      <c r="O28" s="80">
        <f t="shared" si="5"/>
        <v>6</v>
      </c>
      <c r="P28" s="80">
        <f t="shared" si="5"/>
        <v>188400</v>
      </c>
      <c r="Q28" s="2"/>
      <c r="R28" s="2"/>
      <c r="S28" s="2"/>
      <c r="T28" s="2"/>
      <c r="U28" s="2"/>
      <c r="V28" s="2"/>
      <c r="W28" s="74"/>
      <c r="X28" s="77"/>
      <c r="Y28" s="74"/>
      <c r="Z28" s="74"/>
      <c r="AA28" s="78"/>
      <c r="AB28" s="2"/>
      <c r="AC28" s="2"/>
      <c r="AD28" s="2"/>
      <c r="AE28" s="79"/>
      <c r="AF28" s="2"/>
      <c r="AG28" s="2"/>
      <c r="AH28" s="2"/>
      <c r="AI28" s="2"/>
      <c r="AJ28" s="2"/>
      <c r="AK28" s="74"/>
      <c r="AL28" s="74"/>
      <c r="AM28" s="74"/>
      <c r="AN28" s="74"/>
      <c r="AO28" s="2"/>
      <c r="AP28" s="2"/>
      <c r="AQ28" s="2"/>
      <c r="AS28" s="2"/>
      <c r="AT28" s="2"/>
    </row>
    <row r="29" spans="1:46" hidden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74"/>
      <c r="X29" s="77"/>
      <c r="Y29" s="74"/>
      <c r="Z29" s="74"/>
      <c r="AA29" s="78"/>
      <c r="AB29" s="2"/>
      <c r="AC29" s="2"/>
      <c r="AD29" s="2"/>
      <c r="AE29" s="79"/>
      <c r="AF29" s="2"/>
      <c r="AG29" s="2"/>
      <c r="AH29" s="2"/>
      <c r="AI29" s="2"/>
      <c r="AJ29" s="2"/>
      <c r="AK29" s="74"/>
      <c r="AL29" s="74"/>
      <c r="AM29" s="74"/>
      <c r="AN29" s="74"/>
      <c r="AO29" s="2"/>
      <c r="AP29" s="2"/>
      <c r="AQ29" s="2"/>
      <c r="AS29" s="2"/>
      <c r="AT29" s="2"/>
    </row>
    <row r="30" spans="1:4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74"/>
      <c r="X30" s="77"/>
      <c r="Y30" s="74"/>
      <c r="Z30" s="74"/>
      <c r="AA30" s="78"/>
      <c r="AB30" s="2"/>
      <c r="AC30" s="2"/>
      <c r="AD30" s="2"/>
      <c r="AE30" s="79"/>
      <c r="AF30" s="2"/>
      <c r="AG30" s="2"/>
      <c r="AH30" s="2"/>
      <c r="AI30" s="2"/>
      <c r="AJ30" s="2"/>
      <c r="AK30" s="74"/>
      <c r="AL30" s="74"/>
      <c r="AM30" s="74"/>
      <c r="AN30" s="74"/>
      <c r="AO30" s="2"/>
      <c r="AP30" s="2"/>
      <c r="AQ30" s="2"/>
      <c r="AS30" s="2"/>
      <c r="AT30" s="2"/>
    </row>
    <row r="31" spans="1:4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74"/>
      <c r="X31" s="77"/>
      <c r="Y31" s="74"/>
      <c r="Z31" s="74"/>
      <c r="AA31" s="78"/>
      <c r="AB31" s="2"/>
      <c r="AC31" s="2"/>
      <c r="AD31" s="2"/>
      <c r="AE31" s="79"/>
      <c r="AF31" s="2"/>
      <c r="AG31" s="2"/>
      <c r="AH31" s="2"/>
      <c r="AI31" s="2"/>
      <c r="AJ31" s="2"/>
      <c r="AK31" s="74"/>
      <c r="AL31" s="74"/>
      <c r="AM31" s="74"/>
      <c r="AN31" s="74"/>
      <c r="AO31" s="2"/>
      <c r="AP31" s="2"/>
      <c r="AQ31" s="2"/>
      <c r="AS31" s="2"/>
      <c r="AT31" s="2"/>
    </row>
    <row r="32" spans="1:4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74"/>
      <c r="X32" s="77"/>
      <c r="Y32" s="74"/>
      <c r="Z32" s="74"/>
      <c r="AA32" s="78"/>
      <c r="AB32" s="2"/>
      <c r="AC32" s="2"/>
      <c r="AD32" s="2"/>
      <c r="AE32" s="79"/>
      <c r="AF32" s="2"/>
      <c r="AG32" s="2"/>
      <c r="AH32" s="2"/>
      <c r="AI32" s="2"/>
      <c r="AJ32" s="2"/>
      <c r="AK32" s="74"/>
      <c r="AL32" s="74"/>
      <c r="AM32" s="74"/>
      <c r="AN32" s="74"/>
      <c r="AO32" s="2"/>
      <c r="AP32" s="2"/>
      <c r="AQ32" s="2"/>
      <c r="AS32" s="2"/>
      <c r="AT32" s="2"/>
    </row>
    <row r="33" spans="1:4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74"/>
      <c r="X33" s="77"/>
      <c r="Y33" s="74"/>
      <c r="Z33" s="74"/>
      <c r="AA33" s="78"/>
      <c r="AB33" s="2"/>
      <c r="AC33" s="2"/>
      <c r="AD33" s="2"/>
      <c r="AE33" s="79"/>
      <c r="AF33" s="2"/>
      <c r="AG33" s="2"/>
      <c r="AH33" s="2"/>
      <c r="AI33" s="2"/>
      <c r="AJ33" s="2"/>
      <c r="AK33" s="74"/>
      <c r="AL33" s="74"/>
      <c r="AM33" s="74"/>
      <c r="AN33" s="74"/>
      <c r="AO33" s="2"/>
      <c r="AP33" s="2"/>
      <c r="AQ33" s="2"/>
      <c r="AS33" s="2"/>
      <c r="AT33" s="2"/>
    </row>
  </sheetData>
  <mergeCells count="16">
    <mergeCell ref="A1:AN1"/>
    <mergeCell ref="A2:A3"/>
    <mergeCell ref="B2:B3"/>
    <mergeCell ref="C2:C3"/>
    <mergeCell ref="I2:I3"/>
    <mergeCell ref="K2:K3"/>
    <mergeCell ref="L2:L3"/>
    <mergeCell ref="AR2:AR3"/>
    <mergeCell ref="A21:K21"/>
    <mergeCell ref="AS2:AS3"/>
    <mergeCell ref="O2:O3"/>
    <mergeCell ref="P2:P3"/>
    <mergeCell ref="Y2:Y3"/>
    <mergeCell ref="Z2:Z3"/>
    <mergeCell ref="AB2:AC2"/>
    <mergeCell ref="AO2:AO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2020-08-27T07:17:57Z</dcterms:modified>
</cp:coreProperties>
</file>