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债权清单-批量" sheetId="4" r:id="rId1"/>
    <sheet name="Sheet3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<sst xmlns="http://schemas.openxmlformats.org/spreadsheetml/2006/main" count="117">
  <si>
    <t>债权清单</t>
  </si>
  <si>
    <t>序号</t>
  </si>
  <si>
    <t>债务人信息</t>
  </si>
  <si>
    <t>借款合同编号</t>
  </si>
  <si>
    <t>借款日期</t>
  </si>
  <si>
    <t>借款合同期限</t>
  </si>
  <si>
    <t>延期合同编号</t>
  </si>
  <si>
    <t>延期合同签订时间</t>
  </si>
  <si>
    <t>延期期限</t>
  </si>
  <si>
    <t>延期合同贷款人</t>
  </si>
  <si>
    <t>担保物情况</t>
  </si>
  <si>
    <t>借款企业
运营情况</t>
  </si>
  <si>
    <t>最新
还款情况</t>
  </si>
  <si>
    <t>诉讼情况</t>
  </si>
  <si>
    <t>其他财产线索情况</t>
  </si>
  <si>
    <t>债权评估价格（万元）</t>
  </si>
  <si>
    <t>评估日期</t>
  </si>
  <si>
    <t>评估机构</t>
  </si>
  <si>
    <t>保证金设置
（万元）</t>
  </si>
  <si>
    <t>转让底价（万元）</t>
  </si>
  <si>
    <t>备注</t>
  </si>
  <si>
    <t>抵押物情况</t>
  </si>
  <si>
    <t>抵押物查封情况</t>
  </si>
  <si>
    <t>质押物情况</t>
  </si>
  <si>
    <t>保证人情况</t>
  </si>
  <si>
    <t>名称</t>
  </si>
  <si>
    <t>债权总额
（万元）</t>
  </si>
  <si>
    <t>剩余本金（万元）
(截至2020年8月 30日）</t>
  </si>
  <si>
    <t>利息（万元）
(截至2020年8月30日；实际利息以按照合同和有关法律文书计算为准）</t>
  </si>
  <si>
    <t xml:space="preserve"> 贷款人</t>
  </si>
  <si>
    <t>债务人所属行业</t>
  </si>
  <si>
    <t>债务人注册地址</t>
  </si>
  <si>
    <t>债务人经济性质</t>
  </si>
  <si>
    <t>法定代表人</t>
  </si>
  <si>
    <t>债务人经营范围</t>
  </si>
  <si>
    <t>抵押人</t>
  </si>
  <si>
    <t>抵押物</t>
  </si>
  <si>
    <t>质押人</t>
  </si>
  <si>
    <t>质押物</t>
  </si>
  <si>
    <t>大庆市丰绅淀粉加工有限公司</t>
  </si>
  <si>
    <t>内蒙古银行股份有限公司哈尔滨分行</t>
  </si>
  <si>
    <t>批发和零售业</t>
  </si>
  <si>
    <t>肇州县肇州镇团结街南门外700米处路东</t>
  </si>
  <si>
    <t>有限责任公司(自然人投资或控股)</t>
  </si>
  <si>
    <t>淀粉及淀粉制品制造、销售</t>
  </si>
  <si>
    <t>内哈分中宣（流）字2013第01号</t>
  </si>
  <si>
    <t>一年</t>
  </si>
  <si>
    <t>翟士军</t>
  </si>
  <si>
    <t>位于肇州镇民主街丽水豪庭小区6栋房产及所占用土地</t>
  </si>
  <si>
    <t>停止运营</t>
  </si>
  <si>
    <t>无</t>
  </si>
  <si>
    <t>胜诉执行中</t>
  </si>
  <si>
    <t>哈尔滨隆汇达资产评估有限公司</t>
  </si>
  <si>
    <t>哈尔滨昌和汽车销售有限公司</t>
  </si>
  <si>
    <t>哈尔滨市道外区先锋路7号</t>
  </si>
  <si>
    <t>从事于汽车的销售及售后服务及经销汽车配件、装饰</t>
  </si>
  <si>
    <t>内哈分（流）字2013第048号</t>
  </si>
  <si>
    <t>曹普学</t>
  </si>
  <si>
    <t>吉林省洮南市通达办事处26组四套房产，一宗土地使用权</t>
  </si>
  <si>
    <t>哈尔滨仁皇药业股份有限公司</t>
  </si>
  <si>
    <t>哈尔滨市道外区太平大街281号</t>
  </si>
  <si>
    <t>生产冻干粉针剂、粉针剂、小容量注射剂等</t>
  </si>
  <si>
    <t>内哈分（流）字2012第167号</t>
  </si>
  <si>
    <t>哈尔滨市南岗区长江路28号鸿翔名苑11栋11层1-6号的6套办公用房</t>
  </si>
  <si>
    <t>哈尔滨帅丰经贸有限公司</t>
  </si>
  <si>
    <t>哈尔滨市道外区先锋路18号</t>
  </si>
  <si>
    <t>经销钢材、建筑材料、装饰材料</t>
  </si>
  <si>
    <t>内哈分（流）字2014第041号</t>
  </si>
  <si>
    <t>王建洪</t>
  </si>
  <si>
    <t>道里区西头道街2号恒祥凯悦2单元5层1号住宅</t>
  </si>
  <si>
    <t>哈尔滨太平洋金属材料有限公司</t>
  </si>
  <si>
    <t>哈尔滨市东棵街57号</t>
  </si>
  <si>
    <t>销售金属材料、机械设备、塑料原料及制品等</t>
  </si>
  <si>
    <t>内哈分（综授）字2012第191号</t>
  </si>
  <si>
    <t>付春雨、付太平、关秀云</t>
  </si>
  <si>
    <t>北京2套房产面积828.85㎡，牡丹江1套房产面积609.38㎡，哈尔滨13套房产面积1104.02㎡抵押。</t>
  </si>
  <si>
    <t>哈尔滨鑫亿建材经销有限公司</t>
  </si>
  <si>
    <t>哈尔滨市道外太古街651-1号</t>
  </si>
  <si>
    <t>购销建材、陶瓷、五金</t>
  </si>
  <si>
    <t>内哈分（流）字2013第083号</t>
  </si>
  <si>
    <t>黑龙江鑫亿房地产开发有限公司</t>
  </si>
  <si>
    <t>鸡西市站前广场地下人防工程88号商铺面积4335.72㎡。</t>
  </si>
  <si>
    <t>黑龙江恒利金属材料有限公司</t>
  </si>
  <si>
    <t>哈尔滨市南岗区跃兴街8号</t>
  </si>
  <si>
    <t>销售金属材料、建筑材料、化工材料等</t>
  </si>
  <si>
    <t>内哈分（综授）字2012第179号</t>
  </si>
  <si>
    <t>马宝利、施晓华</t>
  </si>
  <si>
    <t>哈尔滨11套房产面积4229.62㎡，北京7套房产面积2246.63㎡、1处土地面积259.1㎡抵押。</t>
  </si>
  <si>
    <t>黑龙江宏博重工机械制造有限责任公司</t>
  </si>
  <si>
    <t>制造业</t>
  </si>
  <si>
    <t>哈尔滨市巴彦县工业新城南部工业区</t>
  </si>
  <si>
    <t>特种设备制造（塔式起重机）</t>
  </si>
  <si>
    <t>内哈分中宣（综授）字2013第001号</t>
  </si>
  <si>
    <t>巴彦3套房产面积16396.74㎡，1处土地面积30000㎡抵押。</t>
  </si>
  <si>
    <t>黑龙江省九福生物工程有限公司</t>
  </si>
  <si>
    <t>黑龙江省五常市五常镇外贸路18号</t>
  </si>
  <si>
    <t>生物技术开发、食用菌开发、生产、农副产品、灵芝孢子粉批发、零售</t>
  </si>
  <si>
    <t>内哈分（流）字2013第069号</t>
  </si>
  <si>
    <t>五常3套房产面积4496.8㎡、1处土地面积16311㎡抵押。</t>
  </si>
  <si>
    <t>黑龙江永基建筑工程有限公司</t>
  </si>
  <si>
    <t>哈尔滨市南岗区民益街102号四楼</t>
  </si>
  <si>
    <t>从事于建筑工程的设计、施工等</t>
  </si>
  <si>
    <t>内哈分（流）字2014第019、056号</t>
  </si>
  <si>
    <t>单广军、单立炎</t>
  </si>
  <si>
    <t>方正6套房产面积10538.61㎡、3处土地面积11824.12㎡；哈尔滨2套房产面积172.7㎡。</t>
  </si>
  <si>
    <t>宁安市益昕钢铁有限公司</t>
  </si>
  <si>
    <t>黑龙江省牡丹江市宁安镇工业路24号</t>
  </si>
  <si>
    <t>主营黑色金属冶炼及压延加工、废旧金属回收</t>
  </si>
  <si>
    <t>内哈分（综授）字2013第063号</t>
  </si>
  <si>
    <t>宁安市8套房产面积33902.33㎡，2处土地面积142112㎡，设备抵押。</t>
  </si>
  <si>
    <t>哈尔滨世通金属有限公司</t>
  </si>
  <si>
    <t>哈尔滨市道外区东棵街副57号</t>
  </si>
  <si>
    <t>刘洋</t>
  </si>
  <si>
    <t>经销金属材料、机电产品、钢材、不锈钢材料</t>
  </si>
  <si>
    <t>内哈分（票授）字2014第027号</t>
  </si>
  <si>
    <t>宁安市19处工业厂房及一处土地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</si>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</sst>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00_ "/>
    <numFmt numFmtId="44" formatCode="_ &quot;￥&quot;* #,##0.00_ ;_ &quot;￥&quot;* \-#,##0.00_ ;_ &quot;￥&quot;* &quot;-&quot;??_ ;_ @_ "/>
    <numFmt numFmtId="177" formatCode="#,##0.000000_ "/>
    <numFmt numFmtId="178" formatCode="#,##0.00_);[Red]\(#,##0.00\)"/>
    <numFmt numFmtId="179" formatCode="yyyy/m/d;@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name val="华文中宋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11" fillId="9" borderId="1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177" fontId="0" fillId="2" borderId="1" xfId="0" applyNumberForma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177" fontId="0" fillId="2" borderId="6" xfId="0" applyNumberFormat="1" applyFill="1" applyBorder="1">
      <alignment vertical="center"/>
    </xf>
    <xf numFmtId="178" fontId="4" fillId="2" borderId="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8" fontId="4" fillId="2" borderId="8" xfId="0" applyNumberFormat="1" applyFont="1" applyFill="1" applyBorder="1" applyAlignment="1">
      <alignment horizontal="center" vertical="center" wrapText="1"/>
    </xf>
    <xf numFmtId="179" fontId="0" fillId="2" borderId="1" xfId="0" applyNumberFormat="1" applyFill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0" fillId="2" borderId="1" xfId="0" applyNumberFormat="1" applyFill="1" applyBorder="1" applyAlignment="1">
      <alignment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h342\Desktop\&#24635;&#34892;&#25253;&#34920;\20201105\2.&#20449;&#29992;&#39118;&#38505;&#30417;&#27979;&#36880;&#31508;&#30331;&#35760;&#34920;-&#21704;&#23572;&#28392;&#20998;&#348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内贷款监测"/>
      <sheetName val="打包贷款监测"/>
      <sheetName val="2018年受托清收贷款监测"/>
    </sheetNames>
    <sheetDataSet>
      <sheetData sheetId="0"/>
      <sheetData sheetId="1">
        <row r="6">
          <cell r="B6" t="str">
            <v>宁安市益昕钢铁有限公司</v>
          </cell>
          <cell r="C6" t="str">
            <v>王建洪</v>
          </cell>
        </row>
        <row r="7">
          <cell r="B7" t="str">
            <v>哈尔滨白桦林金属工业集团有限公司</v>
          </cell>
          <cell r="C7" t="str">
            <v>王艺光</v>
          </cell>
        </row>
        <row r="8">
          <cell r="B8" t="str">
            <v>黑龙江恒利金属材料有限公司</v>
          </cell>
          <cell r="C8" t="str">
            <v>马宝利</v>
          </cell>
        </row>
        <row r="9">
          <cell r="B9" t="str">
            <v>哈尔滨太平洋金属材料有限公司</v>
          </cell>
          <cell r="C9" t="str">
            <v>关秀云</v>
          </cell>
        </row>
        <row r="10">
          <cell r="B10" t="str">
            <v>哈尔滨白桦林集团有限责任公司</v>
          </cell>
          <cell r="C10" t="str">
            <v>周继祥</v>
          </cell>
        </row>
        <row r="11">
          <cell r="B11" t="str">
            <v>哈尔滨鑫亿建材经销有限公司</v>
          </cell>
          <cell r="C11" t="str">
            <v>栗英杰</v>
          </cell>
        </row>
        <row r="12">
          <cell r="B12" t="str">
            <v>黑龙江永基建筑工程有限公司</v>
          </cell>
          <cell r="C12" t="str">
            <v>单广军</v>
          </cell>
        </row>
        <row r="13">
          <cell r="B13" t="str">
            <v>大庆市丰绅淀粉加工有限公司</v>
          </cell>
          <cell r="C13" t="str">
            <v>邢有路</v>
          </cell>
        </row>
        <row r="14">
          <cell r="B14" t="str">
            <v>哈尔滨帅丰经贸有限公司</v>
          </cell>
          <cell r="C14" t="str">
            <v>关龙云</v>
          </cell>
        </row>
        <row r="15">
          <cell r="B15" t="str">
            <v>哈尔滨仁皇药业股份有限公司</v>
          </cell>
          <cell r="C15" t="str">
            <v>李绍铭</v>
          </cell>
        </row>
        <row r="16">
          <cell r="B16" t="str">
            <v>黑龙江宏博重工机械制造有限责任公司</v>
          </cell>
          <cell r="C16" t="str">
            <v>姚东辉</v>
          </cell>
        </row>
        <row r="17">
          <cell r="B17" t="str">
            <v>黑龙江省九福生物工程有限公司</v>
          </cell>
          <cell r="C17" t="str">
            <v>关小夫</v>
          </cell>
        </row>
        <row r="18">
          <cell r="B18" t="str">
            <v>哈尔滨昌和汽车销售有限公司</v>
          </cell>
          <cell r="C18" t="str">
            <v>王世文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tabSelected="1" zoomScale="90" zoomScaleNormal="90" workbookViewId="0">
      <pane xSplit="2" ySplit="4" topLeftCell="C14" activePane="bottomRight" state="frozen"/>
      <selection/>
      <selection pane="topRight"/>
      <selection pane="bottomLeft"/>
      <selection pane="bottomRight" activeCell="L26" sqref="L26"/>
    </sheetView>
  </sheetViews>
  <sheetFormatPr defaultColWidth="9" defaultRowHeight="13.5"/>
  <cols>
    <col min="1" max="1" width="4.25" customWidth="1"/>
    <col min="2" max="2" width="13.8833333333333" customWidth="1"/>
    <col min="3" max="3" width="14.5" customWidth="1"/>
    <col min="4" max="4" width="17.35" customWidth="1"/>
    <col min="5" max="5" width="22" customWidth="1"/>
    <col min="6" max="11" width="7.5" customWidth="1"/>
    <col min="12" max="12" width="7.75" customWidth="1"/>
    <col min="13" max="13" width="11.1333333333333" customWidth="1"/>
    <col min="14" max="15" width="5.5" customWidth="1"/>
    <col min="16" max="16" width="6" customWidth="1"/>
    <col min="17" max="17" width="3.88333333333333" customWidth="1"/>
    <col min="18" max="18" width="5.75" customWidth="1"/>
    <col min="19" max="19" width="7.13333333333333" customWidth="1"/>
    <col min="20" max="20" width="35.1333333333333" customWidth="1"/>
    <col min="21" max="21" width="6.13333333333333" customWidth="1"/>
    <col min="22" max="22" width="5.13333333333333" customWidth="1"/>
    <col min="23" max="23" width="4.38333333333333" customWidth="1"/>
    <col min="24" max="24" width="5.5" style="3" customWidth="1"/>
    <col min="25" max="25" width="4.88333333333333" style="3" customWidth="1"/>
    <col min="26" max="26" width="4.5" customWidth="1"/>
    <col min="27" max="27" width="4.75" customWidth="1"/>
    <col min="28" max="28" width="5" customWidth="1"/>
    <col min="29" max="29" width="12.8833333333333" customWidth="1"/>
    <col min="30" max="30" width="9.5" customWidth="1"/>
    <col min="31" max="31" width="6.25" customWidth="1"/>
    <col min="32" max="32" width="12.75" customWidth="1"/>
    <col min="33" max="33" width="13.75" customWidth="1"/>
    <col min="34" max="34" width="5.75" customWidth="1"/>
  </cols>
  <sheetData>
    <row r="1" s="1" customFormat="1" ht="18.75" spans="1:3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="2" customFormat="1" ht="21" customHeight="1" spans="1:34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18"/>
      <c r="L2" s="5" t="s">
        <v>3</v>
      </c>
      <c r="M2" s="5" t="s">
        <v>4</v>
      </c>
      <c r="N2" s="5" t="s">
        <v>5</v>
      </c>
      <c r="O2" s="5" t="s">
        <v>6</v>
      </c>
      <c r="P2" s="19" t="s">
        <v>7</v>
      </c>
      <c r="Q2" s="19" t="s">
        <v>8</v>
      </c>
      <c r="R2" s="19" t="s">
        <v>9</v>
      </c>
      <c r="S2" s="19" t="s">
        <v>10</v>
      </c>
      <c r="T2" s="5"/>
      <c r="U2" s="5"/>
      <c r="V2" s="5"/>
      <c r="W2" s="5"/>
      <c r="X2" s="5"/>
      <c r="Y2" s="5" t="s">
        <v>11</v>
      </c>
      <c r="Z2" s="5" t="s">
        <v>12</v>
      </c>
      <c r="AA2" s="5" t="s">
        <v>13</v>
      </c>
      <c r="AB2" s="22" t="s">
        <v>14</v>
      </c>
      <c r="AC2" s="22" t="s">
        <v>15</v>
      </c>
      <c r="AD2" s="22" t="s">
        <v>16</v>
      </c>
      <c r="AE2" s="22" t="s">
        <v>17</v>
      </c>
      <c r="AF2" s="22" t="s">
        <v>18</v>
      </c>
      <c r="AG2" s="22" t="s">
        <v>19</v>
      </c>
      <c r="AH2" s="5" t="s">
        <v>20</v>
      </c>
    </row>
    <row r="3" s="2" customFormat="1" ht="36.95" customHeight="1" spans="1:34">
      <c r="A3" s="5"/>
      <c r="B3" s="8"/>
      <c r="C3" s="9"/>
      <c r="D3" s="9"/>
      <c r="E3" s="9"/>
      <c r="F3" s="9"/>
      <c r="G3" s="9"/>
      <c r="H3" s="9"/>
      <c r="I3" s="9"/>
      <c r="J3" s="9"/>
      <c r="K3" s="20"/>
      <c r="L3" s="5"/>
      <c r="M3" s="5"/>
      <c r="N3" s="5"/>
      <c r="O3" s="5"/>
      <c r="P3" s="19"/>
      <c r="Q3" s="19"/>
      <c r="R3" s="19"/>
      <c r="S3" s="19" t="s">
        <v>21</v>
      </c>
      <c r="T3" s="5"/>
      <c r="U3" s="5" t="s">
        <v>22</v>
      </c>
      <c r="V3" s="5" t="s">
        <v>23</v>
      </c>
      <c r="W3" s="5"/>
      <c r="X3" s="22" t="s">
        <v>24</v>
      </c>
      <c r="Y3" s="5"/>
      <c r="Z3" s="5"/>
      <c r="AA3" s="5"/>
      <c r="AB3" s="25"/>
      <c r="AC3" s="25"/>
      <c r="AD3" s="25"/>
      <c r="AE3" s="25"/>
      <c r="AF3" s="25"/>
      <c r="AG3" s="25"/>
      <c r="AH3" s="5"/>
    </row>
    <row r="4" s="2" customFormat="1" ht="53.1" customHeight="1" spans="1:34">
      <c r="A4" s="5"/>
      <c r="B4" s="5" t="s">
        <v>25</v>
      </c>
      <c r="C4" s="5" t="s">
        <v>26</v>
      </c>
      <c r="D4" s="10" t="s">
        <v>27</v>
      </c>
      <c r="E4" s="10" t="s">
        <v>28</v>
      </c>
      <c r="F4" s="5" t="s">
        <v>29</v>
      </c>
      <c r="G4" s="5" t="s">
        <v>30</v>
      </c>
      <c r="H4" s="5" t="s">
        <v>31</v>
      </c>
      <c r="I4" s="5" t="s">
        <v>32</v>
      </c>
      <c r="J4" s="5" t="s">
        <v>33</v>
      </c>
      <c r="K4" s="5" t="s">
        <v>34</v>
      </c>
      <c r="L4" s="5"/>
      <c r="M4" s="5"/>
      <c r="N4" s="5"/>
      <c r="O4" s="5"/>
      <c r="P4" s="19"/>
      <c r="Q4" s="19"/>
      <c r="R4" s="19"/>
      <c r="S4" s="19" t="s">
        <v>35</v>
      </c>
      <c r="T4" s="5" t="s">
        <v>36</v>
      </c>
      <c r="U4" s="5"/>
      <c r="V4" s="5" t="s">
        <v>37</v>
      </c>
      <c r="W4" s="5" t="s">
        <v>38</v>
      </c>
      <c r="X4" s="23"/>
      <c r="Y4" s="5"/>
      <c r="Z4" s="5"/>
      <c r="AA4" s="5"/>
      <c r="AB4" s="23"/>
      <c r="AC4" s="23"/>
      <c r="AD4" s="23"/>
      <c r="AE4" s="23"/>
      <c r="AF4" s="23"/>
      <c r="AG4" s="23"/>
      <c r="AH4" s="5"/>
    </row>
    <row r="5" ht="81" spans="1:34">
      <c r="A5" s="11">
        <v>1</v>
      </c>
      <c r="B5" s="12" t="s">
        <v>39</v>
      </c>
      <c r="C5" s="13">
        <f t="shared" ref="C5:C16" si="0">D5+E5</f>
        <v>4593.915333</v>
      </c>
      <c r="D5" s="13">
        <v>2945.09968</v>
      </c>
      <c r="E5" s="13">
        <v>1648.815653</v>
      </c>
      <c r="F5" s="14" t="s">
        <v>40</v>
      </c>
      <c r="G5" s="15" t="s">
        <v>41</v>
      </c>
      <c r="H5" s="12" t="s">
        <v>42</v>
      </c>
      <c r="I5" s="12" t="s">
        <v>43</v>
      </c>
      <c r="J5" s="11" t="str">
        <f>VLOOKUP(B5,[1]打包贷款监测!$B$6:$C$18,2,FALSE)</f>
        <v>邢有路</v>
      </c>
      <c r="K5" s="12" t="s">
        <v>44</v>
      </c>
      <c r="L5" s="12" t="s">
        <v>45</v>
      </c>
      <c r="M5" s="21">
        <v>41382</v>
      </c>
      <c r="N5" s="15" t="s">
        <v>46</v>
      </c>
      <c r="O5" s="11"/>
      <c r="P5" s="11"/>
      <c r="Q5" s="11"/>
      <c r="R5" s="11"/>
      <c r="S5" s="12" t="s">
        <v>47</v>
      </c>
      <c r="T5" s="12" t="s">
        <v>48</v>
      </c>
      <c r="U5" s="11"/>
      <c r="V5" s="11"/>
      <c r="W5" s="11"/>
      <c r="X5" s="12"/>
      <c r="Y5" s="14" t="s">
        <v>49</v>
      </c>
      <c r="Z5" s="26" t="s">
        <v>50</v>
      </c>
      <c r="AA5" s="26" t="s">
        <v>51</v>
      </c>
      <c r="AB5" s="11"/>
      <c r="AC5" s="12">
        <v>6123.82</v>
      </c>
      <c r="AD5" s="27">
        <v>44075</v>
      </c>
      <c r="AE5" s="12" t="s">
        <v>52</v>
      </c>
      <c r="AF5" s="28">
        <v>930</v>
      </c>
      <c r="AG5" s="28">
        <v>9300</v>
      </c>
      <c r="AH5" s="11"/>
    </row>
    <row r="6" ht="108" spans="1:34">
      <c r="A6" s="11">
        <v>2</v>
      </c>
      <c r="B6" s="12" t="s">
        <v>53</v>
      </c>
      <c r="C6" s="13">
        <f t="shared" si="0"/>
        <v>1040.24921</v>
      </c>
      <c r="D6" s="13">
        <v>600</v>
      </c>
      <c r="E6" s="13">
        <v>440.24921</v>
      </c>
      <c r="F6" s="14" t="s">
        <v>40</v>
      </c>
      <c r="G6" s="15" t="s">
        <v>41</v>
      </c>
      <c r="H6" s="12" t="s">
        <v>54</v>
      </c>
      <c r="I6" s="12" t="s">
        <v>43</v>
      </c>
      <c r="J6" s="11" t="str">
        <f>VLOOKUP(B6,[1]打包贷款监测!$B$6:$C$18,2,FALSE)</f>
        <v>王世文</v>
      </c>
      <c r="K6" s="12" t="s">
        <v>55</v>
      </c>
      <c r="L6" s="12" t="s">
        <v>56</v>
      </c>
      <c r="M6" s="21">
        <v>41432</v>
      </c>
      <c r="N6" s="15" t="s">
        <v>46</v>
      </c>
      <c r="O6" s="11"/>
      <c r="P6" s="11"/>
      <c r="Q6" s="11"/>
      <c r="R6" s="11"/>
      <c r="S6" s="12" t="s">
        <v>57</v>
      </c>
      <c r="T6" s="12" t="s">
        <v>58</v>
      </c>
      <c r="U6" s="11"/>
      <c r="V6" s="11"/>
      <c r="W6" s="11"/>
      <c r="X6" s="12"/>
      <c r="Y6" s="14" t="s">
        <v>49</v>
      </c>
      <c r="Z6" s="26" t="s">
        <v>50</v>
      </c>
      <c r="AA6" s="26" t="s">
        <v>51</v>
      </c>
      <c r="AB6" s="11"/>
      <c r="AC6" s="12">
        <v>408.78</v>
      </c>
      <c r="AD6" s="27">
        <v>44076</v>
      </c>
      <c r="AE6" s="12" t="s">
        <v>52</v>
      </c>
      <c r="AF6" s="29"/>
      <c r="AG6" s="29"/>
      <c r="AH6" s="11"/>
    </row>
    <row r="7" ht="94.5" spans="1:34">
      <c r="A7" s="11">
        <v>3</v>
      </c>
      <c r="B7" s="12" t="s">
        <v>59</v>
      </c>
      <c r="C7" s="13">
        <f t="shared" si="0"/>
        <v>3619.344859</v>
      </c>
      <c r="D7" s="13">
        <v>1995.5</v>
      </c>
      <c r="E7" s="13">
        <v>1623.844859</v>
      </c>
      <c r="F7" s="14" t="s">
        <v>40</v>
      </c>
      <c r="G7" s="15" t="s">
        <v>41</v>
      </c>
      <c r="H7" s="12" t="s">
        <v>60</v>
      </c>
      <c r="I7" s="12" t="s">
        <v>43</v>
      </c>
      <c r="J7" s="11" t="str">
        <f>VLOOKUP(B7,[1]打包贷款监测!$B$6:$C$18,2,FALSE)</f>
        <v>李绍铭</v>
      </c>
      <c r="K7" s="12" t="s">
        <v>61</v>
      </c>
      <c r="L7" s="12" t="s">
        <v>62</v>
      </c>
      <c r="M7" s="21">
        <v>41197</v>
      </c>
      <c r="N7" s="15" t="s">
        <v>46</v>
      </c>
      <c r="O7" s="11"/>
      <c r="P7" s="11"/>
      <c r="Q7" s="11"/>
      <c r="R7" s="11"/>
      <c r="S7" s="12" t="s">
        <v>59</v>
      </c>
      <c r="T7" s="12" t="s">
        <v>63</v>
      </c>
      <c r="U7" s="11"/>
      <c r="V7" s="11"/>
      <c r="W7" s="11"/>
      <c r="X7" s="12"/>
      <c r="Y7" s="14" t="s">
        <v>49</v>
      </c>
      <c r="Z7" s="26" t="s">
        <v>50</v>
      </c>
      <c r="AA7" s="26" t="s">
        <v>51</v>
      </c>
      <c r="AB7" s="11"/>
      <c r="AC7" s="12">
        <v>1305.59</v>
      </c>
      <c r="AD7" s="27">
        <v>44077</v>
      </c>
      <c r="AE7" s="12" t="s">
        <v>52</v>
      </c>
      <c r="AF7" s="29"/>
      <c r="AG7" s="29"/>
      <c r="AH7" s="11"/>
    </row>
    <row r="8" ht="67.5" spans="1:34">
      <c r="A8" s="11">
        <v>4</v>
      </c>
      <c r="B8" s="12" t="s">
        <v>64</v>
      </c>
      <c r="C8" s="13">
        <f t="shared" si="0"/>
        <v>3292.175011</v>
      </c>
      <c r="D8" s="13">
        <v>2000</v>
      </c>
      <c r="E8" s="13">
        <v>1292.175011</v>
      </c>
      <c r="F8" s="14" t="s">
        <v>40</v>
      </c>
      <c r="G8" s="15" t="s">
        <v>41</v>
      </c>
      <c r="H8" s="12" t="s">
        <v>65</v>
      </c>
      <c r="I8" s="12" t="s">
        <v>43</v>
      </c>
      <c r="J8" s="11" t="str">
        <f>VLOOKUP(B8,[1]打包贷款监测!$B$6:$C$18,2,FALSE)</f>
        <v>关龙云</v>
      </c>
      <c r="K8" s="12" t="s">
        <v>66</v>
      </c>
      <c r="L8" s="12" t="s">
        <v>67</v>
      </c>
      <c r="M8" s="21">
        <v>41877</v>
      </c>
      <c r="N8" s="15" t="s">
        <v>46</v>
      </c>
      <c r="O8" s="11"/>
      <c r="P8" s="11"/>
      <c r="Q8" s="11"/>
      <c r="R8" s="11"/>
      <c r="S8" s="12" t="s">
        <v>68</v>
      </c>
      <c r="T8" s="12" t="s">
        <v>69</v>
      </c>
      <c r="U8" s="11"/>
      <c r="V8" s="11"/>
      <c r="W8" s="11"/>
      <c r="X8" s="12"/>
      <c r="Y8" s="14" t="s">
        <v>49</v>
      </c>
      <c r="Z8" s="26" t="s">
        <v>50</v>
      </c>
      <c r="AA8" s="26" t="s">
        <v>51</v>
      </c>
      <c r="AB8" s="11"/>
      <c r="AC8" s="12">
        <v>312.35</v>
      </c>
      <c r="AD8" s="27">
        <v>44078</v>
      </c>
      <c r="AE8" s="12" t="s">
        <v>52</v>
      </c>
      <c r="AF8" s="29"/>
      <c r="AG8" s="29"/>
      <c r="AH8" s="11"/>
    </row>
    <row r="9" ht="94.5" spans="1:34">
      <c r="A9" s="11">
        <v>5</v>
      </c>
      <c r="B9" s="12" t="s">
        <v>70</v>
      </c>
      <c r="C9" s="13">
        <f t="shared" si="0"/>
        <v>7538.066994</v>
      </c>
      <c r="D9" s="13">
        <v>3999.2</v>
      </c>
      <c r="E9" s="13">
        <v>3538.866994</v>
      </c>
      <c r="F9" s="14" t="s">
        <v>40</v>
      </c>
      <c r="G9" s="15" t="s">
        <v>41</v>
      </c>
      <c r="H9" s="12" t="s">
        <v>71</v>
      </c>
      <c r="I9" s="12" t="s">
        <v>43</v>
      </c>
      <c r="J9" s="11" t="str">
        <f>VLOOKUP(B9,[1]打包贷款监测!$B$6:$C$18,2,FALSE)</f>
        <v>关秀云</v>
      </c>
      <c r="K9" s="12" t="s">
        <v>72</v>
      </c>
      <c r="L9" s="12" t="s">
        <v>73</v>
      </c>
      <c r="M9" s="21">
        <v>41466</v>
      </c>
      <c r="N9" s="15" t="s">
        <v>46</v>
      </c>
      <c r="O9" s="11"/>
      <c r="P9" s="11"/>
      <c r="Q9" s="11"/>
      <c r="R9" s="11"/>
      <c r="S9" s="12" t="s">
        <v>74</v>
      </c>
      <c r="T9" s="12" t="s">
        <v>75</v>
      </c>
      <c r="U9" s="11"/>
      <c r="V9" s="11"/>
      <c r="W9" s="11"/>
      <c r="X9" s="12"/>
      <c r="Y9" s="14" t="s">
        <v>49</v>
      </c>
      <c r="Z9" s="26" t="s">
        <v>50</v>
      </c>
      <c r="AA9" s="26" t="s">
        <v>51</v>
      </c>
      <c r="AB9" s="11"/>
      <c r="AC9" s="12">
        <v>3950.81</v>
      </c>
      <c r="AD9" s="27">
        <v>44079</v>
      </c>
      <c r="AE9" s="12" t="s">
        <v>52</v>
      </c>
      <c r="AF9" s="29"/>
      <c r="AG9" s="29"/>
      <c r="AH9" s="11"/>
    </row>
    <row r="10" ht="67.5" spans="1:34">
      <c r="A10" s="11">
        <v>6</v>
      </c>
      <c r="B10" s="12" t="s">
        <v>76</v>
      </c>
      <c r="C10" s="13">
        <f t="shared" si="0"/>
        <v>5054.07411</v>
      </c>
      <c r="D10" s="13">
        <v>3000</v>
      </c>
      <c r="E10" s="13">
        <v>2054.07411</v>
      </c>
      <c r="F10" s="14" t="s">
        <v>40</v>
      </c>
      <c r="G10" s="15" t="s">
        <v>41</v>
      </c>
      <c r="H10" s="12" t="s">
        <v>77</v>
      </c>
      <c r="I10" s="12" t="s">
        <v>43</v>
      </c>
      <c r="J10" s="11" t="str">
        <f>VLOOKUP(B10,[1]打包贷款监测!$B$6:$C$18,2,FALSE)</f>
        <v>栗英杰</v>
      </c>
      <c r="K10" s="12" t="s">
        <v>78</v>
      </c>
      <c r="L10" s="12" t="s">
        <v>79</v>
      </c>
      <c r="M10" s="21">
        <v>41613</v>
      </c>
      <c r="N10" s="15" t="s">
        <v>46</v>
      </c>
      <c r="O10" s="11"/>
      <c r="P10" s="11"/>
      <c r="Q10" s="11"/>
      <c r="R10" s="11"/>
      <c r="S10" s="12" t="s">
        <v>80</v>
      </c>
      <c r="T10" s="12" t="s">
        <v>81</v>
      </c>
      <c r="U10" s="11"/>
      <c r="V10" s="11"/>
      <c r="W10" s="11"/>
      <c r="X10" s="12"/>
      <c r="Y10" s="14" t="s">
        <v>49</v>
      </c>
      <c r="Z10" s="26" t="s">
        <v>50</v>
      </c>
      <c r="AA10" s="26" t="s">
        <v>51</v>
      </c>
      <c r="AB10" s="11"/>
      <c r="AC10" s="12">
        <v>1141.72</v>
      </c>
      <c r="AD10" s="27">
        <v>44080</v>
      </c>
      <c r="AE10" s="12" t="s">
        <v>52</v>
      </c>
      <c r="AF10" s="29"/>
      <c r="AG10" s="29"/>
      <c r="AH10" s="11"/>
    </row>
    <row r="11" ht="81" spans="1:34">
      <c r="A11" s="11">
        <v>7</v>
      </c>
      <c r="B11" s="12" t="s">
        <v>82</v>
      </c>
      <c r="C11" s="13">
        <f t="shared" si="0"/>
        <v>10796.379625</v>
      </c>
      <c r="D11" s="13">
        <v>5111.552611</v>
      </c>
      <c r="E11" s="13">
        <v>5684.827014</v>
      </c>
      <c r="F11" s="14" t="s">
        <v>40</v>
      </c>
      <c r="G11" s="15" t="s">
        <v>41</v>
      </c>
      <c r="H11" s="12" t="s">
        <v>83</v>
      </c>
      <c r="I11" s="12" t="s">
        <v>43</v>
      </c>
      <c r="J11" s="11" t="str">
        <f>VLOOKUP(B11,[1]打包贷款监测!$B$6:$C$18,2,FALSE)</f>
        <v>马宝利</v>
      </c>
      <c r="K11" s="12" t="s">
        <v>84</v>
      </c>
      <c r="L11" s="12" t="s">
        <v>85</v>
      </c>
      <c r="M11" s="21">
        <v>41485</v>
      </c>
      <c r="N11" s="15" t="s">
        <v>46</v>
      </c>
      <c r="O11" s="11"/>
      <c r="P11" s="11"/>
      <c r="Q11" s="11"/>
      <c r="R11" s="11"/>
      <c r="S11" s="12" t="s">
        <v>86</v>
      </c>
      <c r="T11" s="12" t="s">
        <v>87</v>
      </c>
      <c r="U11" s="11"/>
      <c r="V11" s="11"/>
      <c r="W11" s="11"/>
      <c r="X11" s="12"/>
      <c r="Y11" s="14" t="s">
        <v>49</v>
      </c>
      <c r="Z11" s="26" t="s">
        <v>50</v>
      </c>
      <c r="AA11" s="26" t="s">
        <v>51</v>
      </c>
      <c r="AB11" s="11"/>
      <c r="AC11" s="12">
        <v>8034.28</v>
      </c>
      <c r="AD11" s="27">
        <v>44081</v>
      </c>
      <c r="AE11" s="12" t="s">
        <v>52</v>
      </c>
      <c r="AF11" s="29"/>
      <c r="AG11" s="29"/>
      <c r="AH11" s="11"/>
    </row>
    <row r="12" ht="81" spans="1:34">
      <c r="A12" s="11">
        <v>8</v>
      </c>
      <c r="B12" s="12" t="s">
        <v>88</v>
      </c>
      <c r="C12" s="13">
        <f t="shared" si="0"/>
        <v>3652.977096</v>
      </c>
      <c r="D12" s="13">
        <v>1797.7</v>
      </c>
      <c r="E12" s="13">
        <v>1855.277096</v>
      </c>
      <c r="F12" s="14" t="s">
        <v>40</v>
      </c>
      <c r="G12" s="15" t="s">
        <v>89</v>
      </c>
      <c r="H12" s="12" t="s">
        <v>90</v>
      </c>
      <c r="I12" s="12" t="s">
        <v>43</v>
      </c>
      <c r="J12" s="11" t="str">
        <f>VLOOKUP(B12,[1]打包贷款监测!$B$6:$C$18,2,FALSE)</f>
        <v>姚东辉</v>
      </c>
      <c r="K12" s="12" t="s">
        <v>91</v>
      </c>
      <c r="L12" s="12" t="s">
        <v>92</v>
      </c>
      <c r="M12" s="21">
        <v>41558</v>
      </c>
      <c r="N12" s="15" t="s">
        <v>46</v>
      </c>
      <c r="O12" s="11"/>
      <c r="P12" s="11"/>
      <c r="Q12" s="11"/>
      <c r="R12" s="11"/>
      <c r="S12" s="12" t="s">
        <v>88</v>
      </c>
      <c r="T12" s="12" t="s">
        <v>93</v>
      </c>
      <c r="U12" s="11"/>
      <c r="V12" s="11"/>
      <c r="W12" s="11"/>
      <c r="X12" s="12"/>
      <c r="Y12" s="14" t="s">
        <v>49</v>
      </c>
      <c r="Z12" s="26" t="s">
        <v>50</v>
      </c>
      <c r="AA12" s="26" t="s">
        <v>51</v>
      </c>
      <c r="AB12" s="11"/>
      <c r="AC12" s="12">
        <v>1541.02</v>
      </c>
      <c r="AD12" s="27">
        <v>44082</v>
      </c>
      <c r="AE12" s="12" t="s">
        <v>52</v>
      </c>
      <c r="AF12" s="29"/>
      <c r="AG12" s="29"/>
      <c r="AH12" s="11"/>
    </row>
    <row r="13" ht="148.5" spans="1:34">
      <c r="A13" s="11">
        <v>9</v>
      </c>
      <c r="B13" s="12" t="s">
        <v>94</v>
      </c>
      <c r="C13" s="13">
        <f t="shared" si="0"/>
        <v>1237.449609</v>
      </c>
      <c r="D13" s="13">
        <v>700</v>
      </c>
      <c r="E13" s="13">
        <v>537.449609</v>
      </c>
      <c r="F13" s="14" t="s">
        <v>40</v>
      </c>
      <c r="G13" s="15" t="s">
        <v>41</v>
      </c>
      <c r="H13" s="12" t="s">
        <v>95</v>
      </c>
      <c r="I13" s="12" t="s">
        <v>43</v>
      </c>
      <c r="J13" s="11" t="str">
        <f>VLOOKUP(B13,[1]打包贷款监测!$B$6:$C$18,2,FALSE)</f>
        <v>关小夫</v>
      </c>
      <c r="K13" s="12" t="s">
        <v>96</v>
      </c>
      <c r="L13" s="12" t="s">
        <v>97</v>
      </c>
      <c r="M13" s="21">
        <v>41557</v>
      </c>
      <c r="N13" s="15" t="s">
        <v>46</v>
      </c>
      <c r="O13" s="11"/>
      <c r="P13" s="11"/>
      <c r="Q13" s="11"/>
      <c r="R13" s="11"/>
      <c r="S13" s="12" t="s">
        <v>94</v>
      </c>
      <c r="T13" s="12" t="s">
        <v>98</v>
      </c>
      <c r="U13" s="11"/>
      <c r="V13" s="11"/>
      <c r="W13" s="11"/>
      <c r="X13" s="12"/>
      <c r="Y13" s="14" t="s">
        <v>49</v>
      </c>
      <c r="Z13" s="26" t="s">
        <v>50</v>
      </c>
      <c r="AA13" s="26" t="s">
        <v>51</v>
      </c>
      <c r="AB13" s="11"/>
      <c r="AC13" s="12">
        <v>809.82</v>
      </c>
      <c r="AD13" s="27">
        <v>44083</v>
      </c>
      <c r="AE13" s="12" t="s">
        <v>52</v>
      </c>
      <c r="AF13" s="29"/>
      <c r="AG13" s="29"/>
      <c r="AH13" s="11"/>
    </row>
    <row r="14" ht="67.5" spans="1:34">
      <c r="A14" s="11">
        <v>10</v>
      </c>
      <c r="B14" s="12" t="s">
        <v>99</v>
      </c>
      <c r="C14" s="13">
        <f t="shared" si="0"/>
        <v>4482.797394</v>
      </c>
      <c r="D14" s="13">
        <v>2955</v>
      </c>
      <c r="E14" s="13">
        <v>1527.797394</v>
      </c>
      <c r="F14" s="14" t="s">
        <v>40</v>
      </c>
      <c r="G14" s="15" t="s">
        <v>41</v>
      </c>
      <c r="H14" s="12" t="s">
        <v>100</v>
      </c>
      <c r="I14" s="12" t="s">
        <v>43</v>
      </c>
      <c r="J14" s="11" t="str">
        <f>VLOOKUP(B14,[1]打包贷款监测!$B$6:$C$18,2,FALSE)</f>
        <v>单广军</v>
      </c>
      <c r="K14" s="12" t="s">
        <v>101</v>
      </c>
      <c r="L14" s="12" t="s">
        <v>102</v>
      </c>
      <c r="M14" s="21">
        <v>41773</v>
      </c>
      <c r="N14" s="15" t="s">
        <v>46</v>
      </c>
      <c r="O14" s="11"/>
      <c r="P14" s="11"/>
      <c r="Q14" s="11"/>
      <c r="R14" s="11"/>
      <c r="S14" s="12" t="s">
        <v>103</v>
      </c>
      <c r="T14" s="12" t="s">
        <v>104</v>
      </c>
      <c r="U14" s="11"/>
      <c r="V14" s="11"/>
      <c r="W14" s="11"/>
      <c r="X14" s="12"/>
      <c r="Y14" s="14" t="s">
        <v>49</v>
      </c>
      <c r="Z14" s="26" t="s">
        <v>50</v>
      </c>
      <c r="AA14" s="26" t="s">
        <v>51</v>
      </c>
      <c r="AB14" s="11"/>
      <c r="AC14" s="12">
        <v>3865.53</v>
      </c>
      <c r="AD14" s="27">
        <v>44084</v>
      </c>
      <c r="AE14" s="12" t="s">
        <v>52</v>
      </c>
      <c r="AF14" s="29"/>
      <c r="AG14" s="29"/>
      <c r="AH14" s="11"/>
    </row>
    <row r="15" ht="94.5" spans="1:34">
      <c r="A15" s="11">
        <v>11</v>
      </c>
      <c r="B15" s="12" t="s">
        <v>105</v>
      </c>
      <c r="C15" s="13">
        <f t="shared" si="0"/>
        <v>27736.302719</v>
      </c>
      <c r="D15" s="13">
        <v>15905.692112</v>
      </c>
      <c r="E15" s="13">
        <v>11830.610607</v>
      </c>
      <c r="F15" s="14" t="s">
        <v>40</v>
      </c>
      <c r="G15" s="15" t="s">
        <v>89</v>
      </c>
      <c r="H15" s="12" t="s">
        <v>106</v>
      </c>
      <c r="I15" s="12" t="s">
        <v>43</v>
      </c>
      <c r="J15" s="11" t="str">
        <f>VLOOKUP(B15,[1]打包贷款监测!$B$6:$C$18,2,FALSE)</f>
        <v>王建洪</v>
      </c>
      <c r="K15" s="12" t="s">
        <v>107</v>
      </c>
      <c r="L15" s="12" t="s">
        <v>108</v>
      </c>
      <c r="M15" s="21">
        <v>41606</v>
      </c>
      <c r="N15" s="15" t="s">
        <v>46</v>
      </c>
      <c r="O15" s="11"/>
      <c r="P15" s="11"/>
      <c r="Q15" s="11"/>
      <c r="R15" s="11"/>
      <c r="S15" s="12" t="s">
        <v>105</v>
      </c>
      <c r="T15" s="12" t="s">
        <v>109</v>
      </c>
      <c r="U15" s="11"/>
      <c r="V15" s="11"/>
      <c r="W15" s="11"/>
      <c r="X15" s="12"/>
      <c r="Y15" s="14" t="s">
        <v>49</v>
      </c>
      <c r="Z15" s="26" t="s">
        <v>50</v>
      </c>
      <c r="AA15" s="26" t="s">
        <v>51</v>
      </c>
      <c r="AB15" s="11"/>
      <c r="AC15" s="12">
        <v>9814.47</v>
      </c>
      <c r="AD15" s="27">
        <v>44085</v>
      </c>
      <c r="AE15" s="12" t="s">
        <v>52</v>
      </c>
      <c r="AF15" s="29"/>
      <c r="AG15" s="29"/>
      <c r="AH15" s="11"/>
    </row>
    <row r="16" ht="94.5" spans="1:34">
      <c r="A16" s="11">
        <v>12</v>
      </c>
      <c r="B16" s="12" t="s">
        <v>110</v>
      </c>
      <c r="C16" s="13">
        <f t="shared" si="0"/>
        <v>5439.106629</v>
      </c>
      <c r="D16" s="13">
        <v>2964.898131</v>
      </c>
      <c r="E16" s="13">
        <v>2474.208498</v>
      </c>
      <c r="F16" s="14" t="s">
        <v>40</v>
      </c>
      <c r="G16" s="15" t="s">
        <v>41</v>
      </c>
      <c r="H16" s="12" t="s">
        <v>111</v>
      </c>
      <c r="I16" s="12" t="s">
        <v>43</v>
      </c>
      <c r="J16" s="11" t="s">
        <v>112</v>
      </c>
      <c r="K16" s="12" t="s">
        <v>113</v>
      </c>
      <c r="L16" s="12" t="s">
        <v>114</v>
      </c>
      <c r="M16" s="21">
        <v>42181</v>
      </c>
      <c r="N16" s="15" t="s">
        <v>46</v>
      </c>
      <c r="O16" s="11"/>
      <c r="P16" s="11"/>
      <c r="Q16" s="11"/>
      <c r="R16" s="11"/>
      <c r="S16" s="12" t="s">
        <v>105</v>
      </c>
      <c r="T16" s="12" t="s">
        <v>115</v>
      </c>
      <c r="U16" s="11"/>
      <c r="V16" s="11"/>
      <c r="W16" s="11"/>
      <c r="X16" s="12"/>
      <c r="Y16" s="14" t="s">
        <v>49</v>
      </c>
      <c r="Z16" s="26" t="s">
        <v>50</v>
      </c>
      <c r="AA16" s="26" t="s">
        <v>51</v>
      </c>
      <c r="AB16" s="11"/>
      <c r="AC16" s="12">
        <v>663.73</v>
      </c>
      <c r="AD16" s="27">
        <v>44086</v>
      </c>
      <c r="AE16" s="12" t="s">
        <v>52</v>
      </c>
      <c r="AF16" s="30"/>
      <c r="AG16" s="30"/>
      <c r="AH16" s="11"/>
    </row>
    <row r="17" spans="1:34">
      <c r="A17" s="16"/>
      <c r="B17" s="16" t="s">
        <v>116</v>
      </c>
      <c r="C17" s="17">
        <f>SUM(C5:C16)</f>
        <v>78482.838589</v>
      </c>
      <c r="D17" s="17">
        <f>SUM(D5:D16)</f>
        <v>43974.642534</v>
      </c>
      <c r="E17" s="17">
        <f>SUM(E5:E16)</f>
        <v>34508.196055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24"/>
      <c r="Y17" s="24"/>
      <c r="Z17" s="16"/>
      <c r="AA17" s="16"/>
      <c r="AB17" s="16"/>
      <c r="AC17" s="16"/>
      <c r="AD17" s="16"/>
      <c r="AE17" s="16"/>
      <c r="AF17" s="31">
        <v>930</v>
      </c>
      <c r="AG17" s="31">
        <v>9300</v>
      </c>
      <c r="AH17" s="16"/>
    </row>
  </sheetData>
  <mergeCells count="26">
    <mergeCell ref="A1:AH1"/>
    <mergeCell ref="S2:X2"/>
    <mergeCell ref="S3:T3"/>
    <mergeCell ref="V3:W3"/>
    <mergeCell ref="A2:A4"/>
    <mergeCell ref="L2:L4"/>
    <mergeCell ref="M2:M4"/>
    <mergeCell ref="N2:N4"/>
    <mergeCell ref="O2:O4"/>
    <mergeCell ref="P2:P4"/>
    <mergeCell ref="Q2:Q4"/>
    <mergeCell ref="R2:R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F5:AF16"/>
    <mergeCell ref="AG2:AG4"/>
    <mergeCell ref="AG5:AG16"/>
    <mergeCell ref="AH2:AH4"/>
    <mergeCell ref="B2:K3"/>
  </mergeCells>
  <pageMargins left="0.708661417322835" right="0.31496062992126" top="0.748031496062992" bottom="0.354330708661417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4" sqref="M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债权清单-批量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法律事务部</dc:creator>
  <cp:lastModifiedBy>毛艳颖</cp:lastModifiedBy>
  <dcterms:created xsi:type="dcterms:W3CDTF">2019-07-24T07:30:00Z</dcterms:created>
  <cp:lastPrinted>2019-07-24T08:54:00Z</cp:lastPrinted>
  <dcterms:modified xsi:type="dcterms:W3CDTF">2020-11-17T09:47:52Z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