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65" activeTab="7"/>
  </bookViews>
  <sheets>
    <sheet name="汇总表" sheetId="16" r:id="rId1"/>
    <sheet name="原材料" sheetId="4" r:id="rId2"/>
    <sheet name="在用周转材料." sheetId="5" r:id="rId3"/>
    <sheet name="建筑物基础" sheetId="8" r:id="rId4"/>
    <sheet name="构筑物 " sheetId="9" r:id="rId5"/>
    <sheet name="管道沟槽" sheetId="12" r:id="rId6"/>
    <sheet name="煤层气管道设备" sheetId="15" r:id="rId7"/>
    <sheet name="机器设备 " sheetId="11" r:id="rId8"/>
    <sheet name="车辆 " sheetId="10" r:id="rId9"/>
  </sheets>
  <definedNames>
    <definedName name="_xlnm.Print_Area" localSheetId="1">原材料!$A$2:$Q$19</definedName>
    <definedName name="_xlnm.Print_Titles" localSheetId="1">原材料!$2:$5</definedName>
    <definedName name="_xlnm.Print_Area" localSheetId="2">在用周转材料.!$A$2:$W$28</definedName>
    <definedName name="_xlnm.Print_Titles" localSheetId="2">在用周转材料.!$2:$5</definedName>
    <definedName name="_xlnm.Print_Area" localSheetId="3">建筑物基础!$A$1:$AJ$27</definedName>
    <definedName name="_xlnm.Print_Titles" localSheetId="3">建筑物基础!$2:$4</definedName>
    <definedName name="_xlnm._FilterDatabase" localSheetId="3" hidden="1">建筑物基础!$5:$26</definedName>
    <definedName name="_xlnm.Print_Area" localSheetId="4">'构筑物 '!$A$2:$AB$70</definedName>
    <definedName name="_xlnm.Print_Titles" localSheetId="4">'构筑物 '!$2:$5</definedName>
    <definedName name="_xlnm.Print_Area" localSheetId="8">'车辆 '!$A$2:$AG$29</definedName>
    <definedName name="_xlnm.Print_Titles" localSheetId="8">'车辆 '!$2:$5</definedName>
    <definedName name="_xlnm.Print_Area" localSheetId="7">'机器设备 '!$A$2:$Z$238</definedName>
    <definedName name="_xlnm.Print_Titles" localSheetId="7">'机器设备 '!$2:$5</definedName>
    <definedName name="_xlnm._FilterDatabase" localSheetId="7" hidden="1">'机器设备 '!$A$5:$Z$226</definedName>
    <definedName name="_xlnm.Print_Area" localSheetId="5">管道沟槽!$A$2:$Y$46</definedName>
    <definedName name="_xlnm.Print_Titles" localSheetId="5">管道沟槽!$2:$5</definedName>
  </definedNames>
  <calcPr calcId="144525"/>
</workbook>
</file>

<file path=xl/comments1.xml><?xml version="1.0" encoding="utf-8"?>
<comments xmlns="http://schemas.openxmlformats.org/spreadsheetml/2006/main">
  <authors>
    <author>chenjie</author>
  </authors>
  <commentList>
    <comment ref="W6" authorId="0">
      <text>
        <r>
          <rPr>
            <sz val="9"/>
            <rFont val="宋体"/>
            <charset val="134"/>
          </rPr>
          <t>chenjie:
(1)注1；(2)负数余额产生的原因。</t>
        </r>
      </text>
    </comment>
    <comment ref="W7" authorId="0">
      <text>
        <r>
          <rPr>
            <sz val="9"/>
            <rFont val="宋体"/>
            <charset val="134"/>
          </rPr>
          <t>chenjie:
(1)注1；(2)负数余额产生的原因。</t>
        </r>
      </text>
    </comment>
    <comment ref="W8" authorId="0">
      <text>
        <r>
          <rPr>
            <sz val="9"/>
            <rFont val="宋体"/>
            <charset val="134"/>
          </rPr>
          <t>chenjie:
(1)注1；(2)负数余额产生的原因。</t>
        </r>
      </text>
    </comment>
    <comment ref="W9" authorId="0">
      <text>
        <r>
          <rPr>
            <sz val="9"/>
            <rFont val="宋体"/>
            <charset val="134"/>
          </rPr>
          <t>chenjie:
(1)注1；(2)负数余额产生的原因。</t>
        </r>
      </text>
    </comment>
  </commentList>
</comments>
</file>

<file path=xl/comments2.xml><?xml version="1.0" encoding="utf-8"?>
<comments xmlns="http://schemas.openxmlformats.org/spreadsheetml/2006/main">
  <authors>
    <author>yzl</author>
  </authors>
  <commentList>
    <comment ref="B3" authorId="0">
      <text>
        <r>
          <rPr>
            <sz val="9"/>
            <rFont val="宋体"/>
            <charset val="134"/>
          </rPr>
          <t xml:space="preserve">中水:
请填写全部文字及数字
</t>
        </r>
      </text>
    </comment>
  </commentList>
</comments>
</file>

<file path=xl/comments3.xml><?xml version="1.0" encoding="utf-8"?>
<comments xmlns="http://schemas.openxmlformats.org/spreadsheetml/2006/main">
  <authors>
    <author>yzl</author>
    <author>作者</author>
  </authors>
  <commentList>
    <comment ref="C4" authorId="0">
      <text>
        <r>
          <rPr>
            <sz val="9"/>
            <rFont val="宋体"/>
            <charset val="134"/>
          </rPr>
          <t xml:space="preserve">中水:
请填写全称
</t>
        </r>
      </text>
    </comment>
    <comment ref="AB6" authorId="1">
      <text>
        <r>
          <rPr>
            <sz val="9"/>
            <rFont val="宋体"/>
            <charset val="134"/>
          </rPr>
          <t>作者:
备注中须说明的事项：(1)对因改扩建已改变了原有建筑面积的；(2)改扩建增加的相应价值未入帐的，注明未入帐部分的建筑面积。(3)盘盈资产及非正常状态下的资产，如：“已拆除、待报废”等(5)负数余额</t>
        </r>
      </text>
    </comment>
  </commentList>
</comments>
</file>

<file path=xl/comments4.xml><?xml version="1.0" encoding="utf-8"?>
<comments xmlns="http://schemas.openxmlformats.org/spreadsheetml/2006/main">
  <authors>
    <author>yzl</author>
  </authors>
  <commentList>
    <comment ref="C4" authorId="0">
      <text>
        <r>
          <rPr>
            <sz val="9"/>
            <rFont val="宋体"/>
            <charset val="134"/>
          </rPr>
          <t>中水:
填写管道和沟槽的全称</t>
        </r>
      </text>
    </comment>
    <comment ref="G4" authorId="0">
      <text>
        <r>
          <rPr>
            <sz val="9"/>
            <rFont val="宋体"/>
            <charset val="134"/>
          </rPr>
          <t>中水:
长度、槽深、沟宽*沟厚管径*壁厚、材质、绝缘方式等应按图纸准确填写</t>
        </r>
      </text>
    </comment>
    <comment ref="H4" authorId="0">
      <text>
        <r>
          <rPr>
            <sz val="9"/>
            <rFont val="宋体"/>
            <charset val="134"/>
          </rPr>
          <t>中水:
如”砖、砼、钢管、砼管”等</t>
        </r>
      </text>
    </comment>
    <comment ref="J4" authorId="0">
      <text>
        <r>
          <rPr>
            <sz val="9"/>
            <rFont val="宋体"/>
            <charset val="134"/>
          </rPr>
          <t>中水:
竣工日期</t>
        </r>
      </text>
    </comment>
  </commentList>
</comments>
</file>

<file path=xl/comments5.xml><?xml version="1.0" encoding="utf-8"?>
<comments xmlns="http://schemas.openxmlformats.org/spreadsheetml/2006/main">
  <authors>
    <author>yzl</author>
  </authors>
  <commentList>
    <comment ref="C4" authorId="0">
      <text>
        <r>
          <rPr>
            <sz val="9"/>
            <rFont val="宋体"/>
            <charset val="134"/>
          </rPr>
          <t>中水:
填写管道和沟槽的全称</t>
        </r>
      </text>
    </comment>
    <comment ref="G4" authorId="0">
      <text>
        <r>
          <rPr>
            <sz val="9"/>
            <rFont val="宋体"/>
            <charset val="134"/>
          </rPr>
          <t>中水:
长度、槽深、沟宽*沟厚管径*壁厚、材质、绝缘方式等应按图纸准确填写</t>
        </r>
      </text>
    </comment>
    <comment ref="H4" authorId="0">
      <text>
        <r>
          <rPr>
            <sz val="9"/>
            <rFont val="宋体"/>
            <charset val="134"/>
          </rPr>
          <t>中水:
如”砖、砼、钢管、砼管”等</t>
        </r>
      </text>
    </comment>
    <comment ref="J4" authorId="0">
      <text>
        <r>
          <rPr>
            <sz val="9"/>
            <rFont val="宋体"/>
            <charset val="134"/>
          </rPr>
          <t>中水:
竣工日期</t>
        </r>
      </text>
    </comment>
  </commentList>
</comments>
</file>

<file path=xl/comments6.xml><?xml version="1.0" encoding="utf-8"?>
<comments xmlns="http://schemas.openxmlformats.org/spreadsheetml/2006/main">
  <authors>
    <author>yzl</author>
  </authors>
  <commentList>
    <comment ref="C4" authorId="0">
      <text>
        <r>
          <rPr>
            <sz val="9"/>
            <rFont val="宋体"/>
            <charset val="134"/>
          </rPr>
          <t xml:space="preserve">中水:
请填写全称
</t>
        </r>
      </text>
    </comment>
    <comment ref="D4" authorId="0">
      <text>
        <r>
          <rPr>
            <sz val="9"/>
            <rFont val="宋体"/>
            <charset val="134"/>
          </rPr>
          <t xml:space="preserve">中水:
请填写具体
</t>
        </r>
      </text>
    </comment>
    <comment ref="F4" authorId="0">
      <text>
        <r>
          <rPr>
            <sz val="9"/>
            <rFont val="宋体"/>
            <charset val="134"/>
          </rPr>
          <t>中水:
请填写全称</t>
        </r>
      </text>
    </comment>
    <comment ref="H4" authorId="0">
      <text>
        <r>
          <rPr>
            <sz val="9"/>
            <rFont val="宋体"/>
            <charset val="134"/>
          </rPr>
          <t xml:space="preserve">中水:
每台设备分别填写
</t>
        </r>
      </text>
    </comment>
    <comment ref="Z4" authorId="0">
      <text>
        <r>
          <rPr>
            <sz val="9"/>
            <rFont val="宋体"/>
            <charset val="134"/>
          </rPr>
          <t>中水:
若为外购二手设备请标注</t>
        </r>
      </text>
    </comment>
  </commentList>
</comments>
</file>

<file path=xl/comments7.xml><?xml version="1.0" encoding="utf-8"?>
<comments xmlns="http://schemas.openxmlformats.org/spreadsheetml/2006/main">
  <authors>
    <author>yzl</author>
  </authors>
  <commentList>
    <comment ref="L4" authorId="0">
      <text>
        <r>
          <rPr>
            <sz val="9"/>
            <rFont val="宋体"/>
            <charset val="134"/>
          </rPr>
          <t xml:space="preserve">中水:
请按车辆行驶证载填写
</t>
        </r>
      </text>
    </comment>
    <comment ref="M4" authorId="0">
      <text>
        <r>
          <rPr>
            <sz val="9"/>
            <rFont val="宋体"/>
            <charset val="134"/>
          </rPr>
          <t xml:space="preserve">中水:
请按车辆行驶证载填写
</t>
        </r>
      </text>
    </comment>
    <comment ref="AG4" authorId="0">
      <text>
        <r>
          <rPr>
            <sz val="9"/>
            <rFont val="宋体"/>
            <charset val="134"/>
          </rPr>
          <t xml:space="preserve">中水:
若为外购二手车辆请注明
</t>
        </r>
      </text>
    </comment>
  </commentList>
</comments>
</file>

<file path=xl/sharedStrings.xml><?xml version="1.0" encoding="utf-8"?>
<sst xmlns="http://schemas.openxmlformats.org/spreadsheetml/2006/main" count="2885" uniqueCount="944">
  <si>
    <t>返回索引页</t>
  </si>
  <si>
    <t xml:space="preserve"> 铭安公司拟有序清算所涉及的资产处置明细汇总表</t>
  </si>
  <si>
    <t>产权持有人：晋城铭安新能源技术有限公司</t>
  </si>
  <si>
    <t>日期：2021年12月30日</t>
  </si>
  <si>
    <t>金额单位：人民币万元</t>
  </si>
  <si>
    <t>项            目</t>
  </si>
  <si>
    <t>审计前账面值</t>
  </si>
  <si>
    <t>账面价值</t>
  </si>
  <si>
    <t>评估价值</t>
  </si>
  <si>
    <t>增减值</t>
  </si>
  <si>
    <t>增减率％</t>
  </si>
  <si>
    <t>A</t>
  </si>
  <si>
    <t>B</t>
  </si>
  <si>
    <t>C=B-A</t>
  </si>
  <si>
    <t>D=C/A×100%</t>
  </si>
  <si>
    <t>流动资产合计</t>
  </si>
  <si>
    <t>非流动资产合计</t>
  </si>
  <si>
    <t>其中: 长期股权投资</t>
  </si>
  <si>
    <t/>
  </si>
  <si>
    <t xml:space="preserve">      投资性房地产</t>
  </si>
  <si>
    <t xml:space="preserve">      固定资产</t>
  </si>
  <si>
    <t xml:space="preserve">      在建工程</t>
  </si>
  <si>
    <t xml:space="preserve">      无形资产</t>
  </si>
  <si>
    <t xml:space="preserve">      其中:无形资产-土地使用权</t>
  </si>
  <si>
    <t xml:space="preserve">      其他非流动资产小计</t>
  </si>
  <si>
    <t>资产总计</t>
  </si>
  <si>
    <t>流动负债</t>
  </si>
  <si>
    <t>非流动负债</t>
  </si>
  <si>
    <t>负债总计</t>
  </si>
  <si>
    <t>所有者权益（或股东权益）</t>
  </si>
  <si>
    <t>资产评估机构：山西中晋资产评估有限责任公司</t>
  </si>
  <si>
    <t>返回</t>
  </si>
  <si>
    <t>铭安公司拟有序清算所涉及的资产（原材料）处置明细表</t>
  </si>
  <si>
    <t>金额单位：人民币元</t>
  </si>
  <si>
    <t>序号</t>
  </si>
  <si>
    <t>名称</t>
  </si>
  <si>
    <t>规格型号</t>
  </si>
  <si>
    <t>计量单位</t>
  </si>
  <si>
    <t>购置时间</t>
  </si>
  <si>
    <t>存放地点</t>
  </si>
  <si>
    <t>品质状况（注1）</t>
  </si>
  <si>
    <t>审计调整值</t>
  </si>
  <si>
    <t>备注</t>
  </si>
  <si>
    <t>数量</t>
  </si>
  <si>
    <t>单价</t>
  </si>
  <si>
    <t>金额</t>
  </si>
  <si>
    <t>实际数量</t>
  </si>
  <si>
    <t>变现率</t>
  </si>
  <si>
    <t>冬装工衣</t>
  </si>
  <si>
    <t>件</t>
  </si>
  <si>
    <t>库房</t>
  </si>
  <si>
    <t>正常</t>
  </si>
  <si>
    <t>棉裤</t>
  </si>
  <si>
    <t>条</t>
  </si>
  <si>
    <t>防静电鞋</t>
  </si>
  <si>
    <t>双</t>
  </si>
  <si>
    <t>夏装</t>
  </si>
  <si>
    <t>套</t>
  </si>
  <si>
    <t>春秋装</t>
  </si>
  <si>
    <t>冬装</t>
  </si>
  <si>
    <t>行车记录仪</t>
  </si>
  <si>
    <t>个</t>
  </si>
  <si>
    <t>办公室</t>
  </si>
  <si>
    <t>防爆工具18件套</t>
  </si>
  <si>
    <t>标站工具间</t>
  </si>
  <si>
    <t>枪阀</t>
  </si>
  <si>
    <t>注油器单向阀</t>
  </si>
  <si>
    <t>软管</t>
  </si>
  <si>
    <t>盘</t>
  </si>
  <si>
    <t>防爆工具</t>
  </si>
  <si>
    <t>母站</t>
  </si>
  <si>
    <t>铜垫</t>
  </si>
  <si>
    <t>铝垫</t>
  </si>
  <si>
    <t>合            计</t>
  </si>
  <si>
    <t>减：存货跌价准备</t>
  </si>
  <si>
    <t>产权持有人填表人：李惠铭</t>
  </si>
  <si>
    <t>资产评估专业人员：刘永进</t>
  </si>
  <si>
    <t>铭安公司拟有序清算所涉及的资产（在用周转材料）处置明细表</t>
  </si>
  <si>
    <t>计量  单位</t>
  </si>
  <si>
    <t>增减率%</t>
  </si>
  <si>
    <t>成新率</t>
  </si>
  <si>
    <t>文件柜</t>
  </si>
  <si>
    <t>1.8*0.9</t>
  </si>
  <si>
    <t>组</t>
  </si>
  <si>
    <t>控制室</t>
  </si>
  <si>
    <t>盘盈</t>
  </si>
  <si>
    <t>更衣柜</t>
  </si>
  <si>
    <t>更衣室</t>
  </si>
  <si>
    <t>三人椅</t>
  </si>
  <si>
    <t>1.6m</t>
  </si>
  <si>
    <t>财务室</t>
  </si>
  <si>
    <t>雅迪电动车</t>
  </si>
  <si>
    <t>600W</t>
  </si>
  <si>
    <t>辆</t>
  </si>
  <si>
    <t>（里程3880公里）</t>
  </si>
  <si>
    <t>1200W</t>
  </si>
  <si>
    <t>（里程4281公里）</t>
  </si>
  <si>
    <t>铭安公司拟有序清算所涉及的资产（建筑物基础）处置明细表</t>
  </si>
  <si>
    <t>权证编号</t>
  </si>
  <si>
    <t>建筑物名称</t>
  </si>
  <si>
    <t>位置</t>
  </si>
  <si>
    <t>对应土地证号</t>
  </si>
  <si>
    <t>结构</t>
  </si>
  <si>
    <t>用途</t>
  </si>
  <si>
    <t>檐高(m)</t>
  </si>
  <si>
    <t>层高(m)</t>
  </si>
  <si>
    <t>总层数</t>
  </si>
  <si>
    <t>长m</t>
  </si>
  <si>
    <t>宽m</t>
  </si>
  <si>
    <t>吊车吨位</t>
  </si>
  <si>
    <t>跨度(m)</t>
  </si>
  <si>
    <t>柱距(m)</t>
  </si>
  <si>
    <t>使用单位</t>
  </si>
  <si>
    <t>开工年月</t>
  </si>
  <si>
    <t>建成
年月</t>
  </si>
  <si>
    <t>建筑          面积/容积</t>
  </si>
  <si>
    <t>成本单价(元/m2)</t>
  </si>
  <si>
    <t>折旧年限</t>
  </si>
  <si>
    <t>评估单价(元/m2)</t>
  </si>
  <si>
    <t>证载权利人</t>
  </si>
  <si>
    <t>原值</t>
  </si>
  <si>
    <t>净值</t>
  </si>
  <si>
    <t>成新率%</t>
  </si>
  <si>
    <t>01100003</t>
  </si>
  <si>
    <t>母站建筑物基础（母站配电房）</t>
  </si>
  <si>
    <t>压缩母站</t>
  </si>
  <si>
    <t>2010-04-01</t>
  </si>
  <si>
    <t>3—1</t>
  </si>
  <si>
    <t>母站配电房</t>
  </si>
  <si>
    <t>砖混</t>
  </si>
  <si>
    <t>㎡</t>
  </si>
  <si>
    <t>1—1</t>
  </si>
  <si>
    <t>冷却塔基础</t>
  </si>
  <si>
    <t>钢砼</t>
  </si>
  <si>
    <t>m3</t>
  </si>
  <si>
    <t>1—2</t>
  </si>
  <si>
    <t>防撞栏杆</t>
  </si>
  <si>
    <t>钢管</t>
  </si>
  <si>
    <t>m</t>
  </si>
  <si>
    <t>φ120mm</t>
  </si>
  <si>
    <t>1—3</t>
  </si>
  <si>
    <t>压缩机基础</t>
  </si>
  <si>
    <t>砼</t>
  </si>
  <si>
    <t>1—4</t>
  </si>
  <si>
    <t>脱水设备基础</t>
  </si>
  <si>
    <t>1—5</t>
  </si>
  <si>
    <t>1—6</t>
  </si>
  <si>
    <t>缓冲罐基础</t>
  </si>
  <si>
    <t>1—7</t>
  </si>
  <si>
    <t>放空区基础</t>
  </si>
  <si>
    <t>1—8</t>
  </si>
  <si>
    <t>沉淀池</t>
  </si>
  <si>
    <t>1—9</t>
  </si>
  <si>
    <t>污水处理池</t>
  </si>
  <si>
    <t>1—10</t>
  </si>
  <si>
    <t>加气机基础</t>
  </si>
  <si>
    <t>减：房屋建筑物减值准备</t>
  </si>
  <si>
    <t>净额合计</t>
  </si>
  <si>
    <t>资产评估专业人员：王晨光</t>
  </si>
  <si>
    <t>铭安公司拟有序清算所涉及的资产（构筑物及其他辅助设施）处置明细表</t>
  </si>
  <si>
    <t>评估基准日:</t>
  </si>
  <si>
    <t>资产编号</t>
  </si>
  <si>
    <t xml:space="preserve"> 名称</t>
  </si>
  <si>
    <t>材质</t>
  </si>
  <si>
    <t>长度
(m)</t>
  </si>
  <si>
    <t>宽度
(m)</t>
  </si>
  <si>
    <t>厚(深)度
(m)</t>
  </si>
  <si>
    <t>面积体积m2或m3</t>
  </si>
  <si>
    <t>工程前期费</t>
  </si>
  <si>
    <t>成本单价</t>
  </si>
  <si>
    <t>经济寿命年限</t>
  </si>
  <si>
    <t>尚可使用年限</t>
  </si>
  <si>
    <t>已使用年限</t>
  </si>
  <si>
    <t>约当使用年限</t>
  </si>
  <si>
    <t>理论成新率</t>
  </si>
  <si>
    <t>现场成新率</t>
  </si>
  <si>
    <t>综合成新率</t>
  </si>
  <si>
    <t>成本造价</t>
  </si>
  <si>
    <t>费率</t>
  </si>
  <si>
    <t>墙体和水泥基金</t>
  </si>
  <si>
    <t>水泥用量</t>
  </si>
  <si>
    <t>小计</t>
  </si>
  <si>
    <t>工程建设周期(年）</t>
  </si>
  <si>
    <t>贷款利率</t>
  </si>
  <si>
    <t>评估原值</t>
  </si>
  <si>
    <t>评估单价</t>
  </si>
  <si>
    <t>01100004</t>
  </si>
  <si>
    <t>母站加气棚</t>
  </si>
  <si>
    <t>钢</t>
  </si>
  <si>
    <t>01200001</t>
  </si>
  <si>
    <t>站区室外配套工程</t>
  </si>
  <si>
    <t>2—1</t>
  </si>
  <si>
    <t>检查井</t>
  </si>
  <si>
    <t>深1.5米</t>
  </si>
  <si>
    <t>φ1米</t>
  </si>
  <si>
    <t>2—2</t>
  </si>
  <si>
    <t>砖铺面层硬化</t>
  </si>
  <si>
    <t>花砖</t>
  </si>
  <si>
    <t>2—3</t>
  </si>
  <si>
    <t>水泥花砖硬化</t>
  </si>
  <si>
    <t>2—4</t>
  </si>
  <si>
    <t>回填土</t>
  </si>
  <si>
    <t>土</t>
  </si>
  <si>
    <t>2—5</t>
  </si>
  <si>
    <t>灯塔</t>
  </si>
  <si>
    <t>高15米</t>
  </si>
  <si>
    <t>φ219mm</t>
  </si>
  <si>
    <t>无实物</t>
  </si>
  <si>
    <t>2—6</t>
  </si>
  <si>
    <t>水泥稳定碎石基层</t>
  </si>
  <si>
    <t>水泥碎石</t>
  </si>
  <si>
    <t>2—7</t>
  </si>
  <si>
    <t>路灯</t>
  </si>
  <si>
    <t>高8米</t>
  </si>
  <si>
    <t>φ159mm</t>
  </si>
  <si>
    <t>2—8</t>
  </si>
  <si>
    <t>围墙</t>
  </si>
  <si>
    <t>砖</t>
  </si>
  <si>
    <t>2.2*0.24</t>
  </si>
  <si>
    <t>2—9</t>
  </si>
  <si>
    <t>电缆沟</t>
  </si>
  <si>
    <t>1.2*1.5</t>
  </si>
  <si>
    <t>2—10</t>
  </si>
  <si>
    <t>0.8*0.8</t>
  </si>
  <si>
    <t>2—11</t>
  </si>
  <si>
    <t>塑料管</t>
  </si>
  <si>
    <t>PVC</t>
  </si>
  <si>
    <t>φ90-160mm</t>
  </si>
  <si>
    <t>2—12</t>
  </si>
  <si>
    <t>室外暖沟</t>
  </si>
  <si>
    <t>0.5*0.5</t>
  </si>
  <si>
    <t>2—13</t>
  </si>
  <si>
    <t>砖挡土墙</t>
  </si>
  <si>
    <t>2—14</t>
  </si>
  <si>
    <t>水泥花砖 硬化</t>
  </si>
  <si>
    <t>水泥花砖</t>
  </si>
  <si>
    <t>2—15</t>
  </si>
  <si>
    <t>化粪池</t>
  </si>
  <si>
    <t>2—16</t>
  </si>
  <si>
    <t>大门</t>
  </si>
  <si>
    <t>2.5*1</t>
  </si>
  <si>
    <t>座</t>
  </si>
  <si>
    <t>2—17</t>
  </si>
  <si>
    <t>地面硬化</t>
  </si>
  <si>
    <t>厚20cm</t>
  </si>
  <si>
    <t>2—18</t>
  </si>
  <si>
    <t>阀门井</t>
  </si>
  <si>
    <t>φ1</t>
  </si>
  <si>
    <t>2—19</t>
  </si>
  <si>
    <t>外购黄土回填</t>
  </si>
  <si>
    <t>2—20</t>
  </si>
  <si>
    <t>2—21</t>
  </si>
  <si>
    <t>回填土夯填</t>
  </si>
  <si>
    <t>2—22</t>
  </si>
  <si>
    <t>水泥混凝土路面</t>
  </si>
  <si>
    <t>2—23</t>
  </si>
  <si>
    <t>外购土</t>
  </si>
  <si>
    <t>2—24</t>
  </si>
  <si>
    <t>车棚</t>
  </si>
  <si>
    <t>简易钢</t>
  </si>
  <si>
    <t>2—25</t>
  </si>
  <si>
    <t>消防台</t>
  </si>
  <si>
    <t>01100009</t>
  </si>
  <si>
    <t>标站加气棚</t>
  </si>
  <si>
    <t>01200002</t>
  </si>
  <si>
    <t>标站站区室外配套工程</t>
  </si>
  <si>
    <t>4—1</t>
  </si>
  <si>
    <t>西面铁艺围墙</t>
  </si>
  <si>
    <t>铁艺</t>
  </si>
  <si>
    <t>4—2</t>
  </si>
  <si>
    <t>4—3</t>
  </si>
  <si>
    <t>室外塑料给水管</t>
  </si>
  <si>
    <t>4—4</t>
  </si>
  <si>
    <t>4—5</t>
  </si>
  <si>
    <t>4—6</t>
  </si>
  <si>
    <t>给水管沟</t>
  </si>
  <si>
    <t>4—7</t>
  </si>
  <si>
    <t>排水管沟</t>
  </si>
  <si>
    <t>水泥管</t>
  </si>
  <si>
    <t>4—8</t>
  </si>
  <si>
    <t>4—9</t>
  </si>
  <si>
    <t>4—10</t>
  </si>
  <si>
    <t>4—11</t>
  </si>
  <si>
    <t>场地购土回填</t>
  </si>
  <si>
    <t>4—12</t>
  </si>
  <si>
    <t>工艺管沟</t>
  </si>
  <si>
    <t>4—13</t>
  </si>
  <si>
    <t>场地硬化</t>
  </si>
  <si>
    <t>4—14</t>
  </si>
  <si>
    <t>压缩机房设备基础</t>
  </si>
  <si>
    <t>4—15</t>
  </si>
  <si>
    <t>冷漓水设备基础</t>
  </si>
  <si>
    <t>4—16</t>
  </si>
  <si>
    <t>广场路灯</t>
  </si>
  <si>
    <t>4—17</t>
  </si>
  <si>
    <t>水泥砖硬化</t>
  </si>
  <si>
    <t>砼砖</t>
  </si>
  <si>
    <t>4—18</t>
  </si>
  <si>
    <t>母站室外工程（外购黄土）</t>
  </si>
  <si>
    <t>4—19</t>
  </si>
  <si>
    <t>储气井栏杆</t>
  </si>
  <si>
    <t>01200003</t>
  </si>
  <si>
    <t>标站储气井</t>
  </si>
  <si>
    <t>HQ-CQJ-25</t>
  </si>
  <si>
    <t>自贡华气科技</t>
  </si>
  <si>
    <t>拟报废</t>
  </si>
  <si>
    <t>01500010</t>
  </si>
  <si>
    <t>晋城铭安公司标准加气站采暖工程</t>
  </si>
  <si>
    <t>2011-03-30</t>
  </si>
  <si>
    <t>6—1</t>
  </si>
  <si>
    <t>镀锌管</t>
  </si>
  <si>
    <t>DN100</t>
  </si>
  <si>
    <t>6—2</t>
  </si>
  <si>
    <t>DN50</t>
  </si>
  <si>
    <t>6—3</t>
  </si>
  <si>
    <t>DN25</t>
  </si>
  <si>
    <t>6—4</t>
  </si>
  <si>
    <t>DN80</t>
  </si>
  <si>
    <t>01500011</t>
  </si>
  <si>
    <t>晋城铭安公司压缩母站采暖工程</t>
  </si>
  <si>
    <t>具体项目在5项内</t>
  </si>
  <si>
    <t>01200004</t>
  </si>
  <si>
    <t>压缩母站门前路面硬化工程</t>
  </si>
  <si>
    <t>2011-05-27</t>
  </si>
  <si>
    <t>01200005</t>
  </si>
  <si>
    <t>晋城市苗匠加气母站续建工程</t>
  </si>
  <si>
    <t>2011-09-28</t>
  </si>
  <si>
    <t>对应母站建筑物评估</t>
  </si>
  <si>
    <t>合计</t>
  </si>
  <si>
    <t>减：构筑物减值准备</t>
  </si>
  <si>
    <t>铭安公司拟有序清算所涉及的资产（管道和沟槽）处置明细表</t>
  </si>
  <si>
    <t>槽深
(m)</t>
  </si>
  <si>
    <t>沟宽*沟厚(mm*mm)
管径*壁厚(mm*mm)</t>
  </si>
  <si>
    <t>绝缘方式</t>
  </si>
  <si>
    <t>建成年月</t>
  </si>
  <si>
    <t>01500003</t>
  </si>
  <si>
    <t>工艺管道及设备安装</t>
  </si>
  <si>
    <t>不锈钢管管道</t>
  </si>
  <si>
    <t>无缝钢管管道</t>
  </si>
  <si>
    <t>镀锌钢管管道</t>
  </si>
  <si>
    <t>焊接钢管管道</t>
  </si>
  <si>
    <t>调压器</t>
  </si>
  <si>
    <t>硫化氢分析仪</t>
  </si>
  <si>
    <t>可燃气体报警器</t>
  </si>
  <si>
    <t>1—11</t>
  </si>
  <si>
    <t>压力变送器</t>
  </si>
  <si>
    <t>1—12</t>
  </si>
  <si>
    <t>安全切断阀</t>
  </si>
  <si>
    <t>1—13</t>
  </si>
  <si>
    <t>温度变送器</t>
  </si>
  <si>
    <t>1—14</t>
  </si>
  <si>
    <t>微量水分析仪</t>
  </si>
  <si>
    <t>1—15</t>
  </si>
  <si>
    <t>01500006</t>
  </si>
  <si>
    <t>标站工艺管道及设备安装</t>
  </si>
  <si>
    <t>标准加气站</t>
  </si>
  <si>
    <t>水箱</t>
  </si>
  <si>
    <t>无缝冷水管道</t>
  </si>
  <si>
    <t>碳钢冷水管道</t>
  </si>
  <si>
    <t>01500008</t>
  </si>
  <si>
    <t>站外管线主体工程</t>
  </si>
  <si>
    <t>φ323.9*（7.1~10）</t>
  </si>
  <si>
    <t>01500009</t>
  </si>
  <si>
    <t>站外管线附属工程</t>
  </si>
  <si>
    <t>并入第3项评估</t>
  </si>
  <si>
    <t>01500014</t>
  </si>
  <si>
    <t>晋城市苗匠压缩母站给水管工程</t>
  </si>
  <si>
    <t>01500015</t>
  </si>
  <si>
    <t>张岭分输站站内改造工程</t>
  </si>
  <si>
    <t>调压装置</t>
  </si>
  <si>
    <t>重庆川东阀门制造公司</t>
  </si>
  <si>
    <t>工艺管道</t>
  </si>
  <si>
    <t>φ219-108-89mm</t>
  </si>
  <si>
    <t>01500016</t>
  </si>
  <si>
    <t>苗匠加气母站站外管线工程</t>
  </si>
  <si>
    <t>φ219*8</t>
  </si>
  <si>
    <t>减：管道沟槽减值准备</t>
  </si>
  <si>
    <t>铭安公司拟有序清算所涉及的资产（煤层气管道）处置明细表</t>
  </si>
  <si>
    <t>3—2</t>
  </si>
  <si>
    <t>铭安公司拟有序清算所涉及的资产（机器设备）处置明细表</t>
  </si>
  <si>
    <t>设备编号</t>
  </si>
  <si>
    <t>设备名称</t>
  </si>
  <si>
    <t>生产厂家</t>
  </si>
  <si>
    <t>购置日期</t>
  </si>
  <si>
    <t>启用日期</t>
  </si>
  <si>
    <t>账面值是否含增值税</t>
  </si>
  <si>
    <t>0600001</t>
  </si>
  <si>
    <t>母线桥架</t>
  </si>
  <si>
    <t>TMY-100X10</t>
  </si>
  <si>
    <t>综合办公室</t>
  </si>
  <si>
    <t>河南济源第一开关厂</t>
  </si>
  <si>
    <t>2009-10-30</t>
  </si>
  <si>
    <t>01400001</t>
  </si>
  <si>
    <t>发电机组</t>
  </si>
  <si>
    <t>ZS1115</t>
  </si>
  <si>
    <t>江苏四达动力机械集团</t>
  </si>
  <si>
    <t>台</t>
  </si>
  <si>
    <t>2011-02-26</t>
  </si>
  <si>
    <t>压缩母站车棚</t>
  </si>
  <si>
    <t>0100001</t>
  </si>
  <si>
    <t>打印机</t>
  </si>
  <si>
    <t>HP5200LX</t>
  </si>
  <si>
    <t>财务部</t>
  </si>
  <si>
    <t>惠普</t>
  </si>
  <si>
    <t>2008-12-18</t>
  </si>
  <si>
    <t>01900001</t>
  </si>
  <si>
    <t>计算机</t>
  </si>
  <si>
    <t>扬天</t>
  </si>
  <si>
    <t>联想</t>
  </si>
  <si>
    <t>2009-01-21</t>
  </si>
  <si>
    <t>01900002</t>
  </si>
  <si>
    <t>01900003</t>
  </si>
  <si>
    <t>联想一体机</t>
  </si>
  <si>
    <t>联想3120</t>
  </si>
  <si>
    <t>01900004</t>
  </si>
  <si>
    <t>笔记本电脑</t>
  </si>
  <si>
    <t>HP</t>
  </si>
  <si>
    <t>经理办</t>
  </si>
  <si>
    <t>01900005</t>
  </si>
  <si>
    <t>照相机</t>
  </si>
  <si>
    <t>佳能EOS450D</t>
  </si>
  <si>
    <t>佳能公司</t>
  </si>
  <si>
    <t>2009-03-02</t>
  </si>
  <si>
    <t>01900006</t>
  </si>
  <si>
    <t>摄像机</t>
  </si>
  <si>
    <t>索尼HDR-12E</t>
  </si>
  <si>
    <t xml:space="preserve">索尼公司 </t>
  </si>
  <si>
    <t>01900007</t>
  </si>
  <si>
    <t>Aisino SK-820</t>
  </si>
  <si>
    <t>航天信息股份有限公司</t>
  </si>
  <si>
    <t>2009-08-10</t>
  </si>
  <si>
    <t>01900008</t>
  </si>
  <si>
    <t>计算机（防伪税控系统）</t>
  </si>
  <si>
    <t>方正财20019</t>
  </si>
  <si>
    <t>方正公司</t>
  </si>
  <si>
    <t>01900011</t>
  </si>
  <si>
    <t>水泵控制柜</t>
  </si>
  <si>
    <t>济源市达盛昌贸易有限公司</t>
  </si>
  <si>
    <t>2009-12-31</t>
  </si>
  <si>
    <t>01900012</t>
  </si>
  <si>
    <t>摩托罗拉防爆对讲机</t>
  </si>
  <si>
    <t>GP328</t>
  </si>
  <si>
    <t>摩托罗拉</t>
  </si>
  <si>
    <t>2010-01-18</t>
  </si>
  <si>
    <t>01900013</t>
  </si>
  <si>
    <t>01900020</t>
  </si>
  <si>
    <t>空调</t>
  </si>
  <si>
    <t>KFRD-70L/13</t>
  </si>
  <si>
    <t>上海双菱公司</t>
  </si>
  <si>
    <t>01900021</t>
  </si>
  <si>
    <t>自控仪表系统</t>
  </si>
  <si>
    <t>KB2100</t>
  </si>
  <si>
    <t>沈阳荣林科技发展有限公司</t>
  </si>
  <si>
    <t>2010-01-27</t>
  </si>
  <si>
    <t>张岭分输站</t>
  </si>
  <si>
    <t>01900022</t>
  </si>
  <si>
    <t>01900023</t>
  </si>
  <si>
    <t>01900024</t>
  </si>
  <si>
    <t>2010-01-17</t>
  </si>
  <si>
    <t>01900025</t>
  </si>
  <si>
    <t>01900026</t>
  </si>
  <si>
    <t>01900027</t>
  </si>
  <si>
    <t>办公家具</t>
  </si>
  <si>
    <t>2010-02-22</t>
  </si>
  <si>
    <t>经理办公室及会议室</t>
  </si>
  <si>
    <t>22—1</t>
  </si>
  <si>
    <t>班台</t>
  </si>
  <si>
    <t>1800*900*760</t>
  </si>
  <si>
    <t>张</t>
  </si>
  <si>
    <t>22—2</t>
  </si>
  <si>
    <t>会议桌</t>
  </si>
  <si>
    <t>含39张椅子及2个皮椅</t>
  </si>
  <si>
    <t>01900029</t>
  </si>
  <si>
    <t>电脑</t>
  </si>
  <si>
    <t>01900030</t>
  </si>
  <si>
    <t>01900031</t>
  </si>
  <si>
    <t>01900032</t>
  </si>
  <si>
    <t>复印机</t>
  </si>
  <si>
    <t>DP-8016P-PK</t>
  </si>
  <si>
    <t>松下</t>
  </si>
  <si>
    <t>01900034</t>
  </si>
  <si>
    <t>杨天A4600R</t>
  </si>
  <si>
    <t>2010-04-27</t>
  </si>
  <si>
    <t>经理办公室</t>
  </si>
  <si>
    <t>01900035</t>
  </si>
  <si>
    <t>01900036</t>
  </si>
  <si>
    <t>主席办公室</t>
  </si>
  <si>
    <t>01900037</t>
  </si>
  <si>
    <t>01900038</t>
  </si>
  <si>
    <t>01900039</t>
  </si>
  <si>
    <t>01900040</t>
  </si>
  <si>
    <t>01900041</t>
  </si>
  <si>
    <t>01900042</t>
  </si>
  <si>
    <t>HP1007</t>
  </si>
  <si>
    <t>标站</t>
  </si>
  <si>
    <t>01900043</t>
  </si>
  <si>
    <t>防护栏</t>
  </si>
  <si>
    <t>5*1.2</t>
  </si>
  <si>
    <t>2010-05-26</t>
  </si>
  <si>
    <t>01900044</t>
  </si>
  <si>
    <t>货架、挡板</t>
  </si>
  <si>
    <t>01900048</t>
  </si>
  <si>
    <t>不锈钢护栏</t>
  </si>
  <si>
    <t>2010-05-29</t>
  </si>
  <si>
    <t>01900049</t>
  </si>
  <si>
    <t>扬天A4600R</t>
  </si>
  <si>
    <t>2010-06-25</t>
  </si>
  <si>
    <t>01900050</t>
  </si>
  <si>
    <t>01900051</t>
  </si>
  <si>
    <t>01900052</t>
  </si>
  <si>
    <t>安全部办公室</t>
  </si>
  <si>
    <t>01900053</t>
  </si>
  <si>
    <t>HP4308</t>
  </si>
  <si>
    <t>01900054</t>
  </si>
  <si>
    <t>保险柜</t>
  </si>
  <si>
    <t>BGX-B/J-82YX</t>
  </si>
  <si>
    <t>宁波艾谱实业</t>
  </si>
  <si>
    <t>2010-07-27</t>
  </si>
  <si>
    <t>标准加气站营业厅</t>
  </si>
  <si>
    <t>01900055</t>
  </si>
  <si>
    <t>格力空调</t>
  </si>
  <si>
    <t>KFR-50LW/50568LA-N1</t>
  </si>
  <si>
    <t>格力</t>
  </si>
  <si>
    <t>01900056</t>
  </si>
  <si>
    <t>董事长办公室</t>
  </si>
  <si>
    <t>01900057</t>
  </si>
  <si>
    <t>会议室</t>
  </si>
  <si>
    <t>01900058</t>
  </si>
  <si>
    <t>01900060</t>
  </si>
  <si>
    <t>KFR-32GW/32556D1-N1</t>
  </si>
  <si>
    <t>01900062</t>
  </si>
  <si>
    <t>01900063</t>
  </si>
  <si>
    <t>调度室</t>
  </si>
  <si>
    <t>01900064</t>
  </si>
  <si>
    <t>01900065</t>
  </si>
  <si>
    <t>KFR-23GW/23556D1-N1</t>
  </si>
  <si>
    <t>01900066</t>
  </si>
  <si>
    <t>01900067</t>
  </si>
  <si>
    <t>01900068</t>
  </si>
  <si>
    <t>01900070</t>
  </si>
  <si>
    <t>01900071</t>
  </si>
  <si>
    <t>01900073</t>
  </si>
  <si>
    <t>监控系统</t>
  </si>
  <si>
    <t>SG3-KJ7</t>
  </si>
  <si>
    <t>北京中西远大科技有限公司</t>
  </si>
  <si>
    <t>2010-10-29</t>
  </si>
  <si>
    <t>01900075</t>
  </si>
  <si>
    <t>验钞机</t>
  </si>
  <si>
    <t>科密</t>
  </si>
  <si>
    <t>2010-11-10</t>
  </si>
  <si>
    <t>01900076</t>
  </si>
  <si>
    <t>办公桌</t>
  </si>
  <si>
    <t>晋城市雅博利办公用具公司</t>
  </si>
  <si>
    <t>2010-09-30</t>
  </si>
  <si>
    <t>标站更衣室</t>
  </si>
  <si>
    <t>01900077</t>
  </si>
  <si>
    <t>L1950WA</t>
  </si>
  <si>
    <t>01900078</t>
  </si>
  <si>
    <t>通讯控制器</t>
  </si>
  <si>
    <t>重庆耐德能源装备集成有限公司</t>
  </si>
  <si>
    <t>2011-05-30</t>
  </si>
  <si>
    <t>标准加气站营业室</t>
  </si>
  <si>
    <t>01900079</t>
  </si>
  <si>
    <t>道路指示牌</t>
  </si>
  <si>
    <t>自制</t>
  </si>
  <si>
    <t>2011-07-28</t>
  </si>
  <si>
    <t>01900080</t>
  </si>
  <si>
    <t>01900081</t>
  </si>
  <si>
    <t>精拍仪</t>
  </si>
  <si>
    <t>WJ1004</t>
  </si>
  <si>
    <t>安徽光阵光电科技有限公司</t>
  </si>
  <si>
    <t>01900082</t>
  </si>
  <si>
    <t>红外甲烷检测仪</t>
  </si>
  <si>
    <t>GM3000加手推车</t>
  </si>
  <si>
    <t>四川中浪科技有限公司</t>
  </si>
  <si>
    <t>2011-11-29</t>
  </si>
  <si>
    <t>安全技术部</t>
  </si>
  <si>
    <t>01900083</t>
  </si>
  <si>
    <t>启天M7150</t>
  </si>
  <si>
    <t>2011-12-31</t>
  </si>
  <si>
    <t>标站站长室</t>
  </si>
  <si>
    <t>01900084</t>
  </si>
  <si>
    <t>启天M7160</t>
  </si>
  <si>
    <t>01900085</t>
  </si>
  <si>
    <t>销售部办公室</t>
  </si>
  <si>
    <t>01900086</t>
  </si>
  <si>
    <t>HP1213</t>
  </si>
  <si>
    <t>01900087</t>
  </si>
  <si>
    <t>Bizhub283</t>
  </si>
  <si>
    <t>01900088</t>
  </si>
  <si>
    <t>美的空调</t>
  </si>
  <si>
    <t>23GW/DY-IA(R3)</t>
  </si>
  <si>
    <t>销售部</t>
  </si>
  <si>
    <t>美的</t>
  </si>
  <si>
    <t>2012-07-29</t>
  </si>
  <si>
    <t>01900089</t>
  </si>
  <si>
    <t>01900090</t>
  </si>
  <si>
    <t>安全技术部办公室</t>
  </si>
  <si>
    <t>01900091</t>
  </si>
  <si>
    <t>01900092</t>
  </si>
  <si>
    <t>Lenovo Window7PC</t>
  </si>
  <si>
    <t>2012-09-25</t>
  </si>
  <si>
    <t>01900093</t>
  </si>
  <si>
    <t>营业室</t>
  </si>
  <si>
    <t>01900094</t>
  </si>
  <si>
    <t>01900095</t>
  </si>
  <si>
    <t>01900096</t>
  </si>
  <si>
    <t>生产调度室</t>
  </si>
  <si>
    <t>01900097</t>
  </si>
  <si>
    <t>01900098</t>
  </si>
  <si>
    <t>01900099</t>
  </si>
  <si>
    <t>盼盼安全门</t>
  </si>
  <si>
    <t>盼盼</t>
  </si>
  <si>
    <t>2012-12-28</t>
  </si>
  <si>
    <t>01900100</t>
  </si>
  <si>
    <t>01900101</t>
  </si>
  <si>
    <t>01900102</t>
  </si>
  <si>
    <t>01900103</t>
  </si>
  <si>
    <t>HPLaserjetP1606dn</t>
  </si>
  <si>
    <t>2013-04-30</t>
  </si>
  <si>
    <t>01900104</t>
  </si>
  <si>
    <t>2013-05-31</t>
  </si>
  <si>
    <t>01900105</t>
  </si>
  <si>
    <t>扬天A4600t</t>
  </si>
  <si>
    <t>01900106</t>
  </si>
  <si>
    <t>扬天M6602d</t>
  </si>
  <si>
    <t>2013-07-31</t>
  </si>
  <si>
    <t>01900107</t>
  </si>
  <si>
    <t>便携式气体探测器</t>
  </si>
  <si>
    <t>JL269</t>
  </si>
  <si>
    <t>山西安科安环工贸有限</t>
  </si>
  <si>
    <t>2013-09-30</t>
  </si>
  <si>
    <t>01900108</t>
  </si>
  <si>
    <t>01900109</t>
  </si>
  <si>
    <t>01900110</t>
  </si>
  <si>
    <t>01900111</t>
  </si>
  <si>
    <t>01900112</t>
  </si>
  <si>
    <t>01900113</t>
  </si>
  <si>
    <t>01900114</t>
  </si>
  <si>
    <t>01900115</t>
  </si>
  <si>
    <t>01900116</t>
  </si>
  <si>
    <t>泵吸式可燃气体探测器</t>
  </si>
  <si>
    <t>BX172</t>
  </si>
  <si>
    <t>0109000001</t>
  </si>
  <si>
    <t>视频会议系统</t>
  </si>
  <si>
    <t>山西科利隆电子科技有限公司</t>
  </si>
  <si>
    <t>2017-07-26</t>
  </si>
  <si>
    <t>0109000003</t>
  </si>
  <si>
    <t>自助洗车机</t>
  </si>
  <si>
    <t>XC-02</t>
  </si>
  <si>
    <t>郑州巨松成套电气有限公司</t>
  </si>
  <si>
    <t>2017-10-18</t>
  </si>
  <si>
    <t>0109000002</t>
  </si>
  <si>
    <t>XC-01</t>
  </si>
  <si>
    <t>2017-10-23</t>
  </si>
  <si>
    <t>0109000005</t>
  </si>
  <si>
    <t>净水机</t>
  </si>
  <si>
    <t>祈禧</t>
  </si>
  <si>
    <t>2017-12-25</t>
  </si>
  <si>
    <t>0109000006</t>
  </si>
  <si>
    <t>联想扬天T4900d</t>
  </si>
  <si>
    <t>2018-08-09</t>
  </si>
  <si>
    <t>标站营业室</t>
  </si>
  <si>
    <t>0109000004</t>
  </si>
  <si>
    <t>爱普生1900K2H</t>
  </si>
  <si>
    <t>爱普生</t>
  </si>
  <si>
    <t>2017-10-28</t>
  </si>
  <si>
    <t>0109000009</t>
  </si>
  <si>
    <t>联想E52-80</t>
  </si>
  <si>
    <t>2018-09-27</t>
  </si>
  <si>
    <t>0109000017</t>
  </si>
  <si>
    <t>复合式气体检测仪</t>
  </si>
  <si>
    <t>德尔格X-am5000</t>
  </si>
  <si>
    <t>山西华似锦新能源科技有限公司</t>
  </si>
  <si>
    <t>2018-11-13</t>
  </si>
  <si>
    <t>0109000011</t>
  </si>
  <si>
    <t>CNG气瓶电子标签动态监管集成软件系统V1.0</t>
  </si>
  <si>
    <t>cng_rts_station</t>
  </si>
  <si>
    <t>四川润智兴科技有限公司</t>
  </si>
  <si>
    <t>2013-11-30</t>
  </si>
  <si>
    <t>0109000010</t>
  </si>
  <si>
    <t>CNG气瓶电子标签动态监管集成系统V1.0</t>
  </si>
  <si>
    <t>cng-rts-station</t>
  </si>
  <si>
    <t>0109000012</t>
  </si>
  <si>
    <t>0109000013</t>
  </si>
  <si>
    <t>0109000014</t>
  </si>
  <si>
    <t>0109000015</t>
  </si>
  <si>
    <t>0109000016</t>
  </si>
  <si>
    <t>2013-12-31</t>
  </si>
  <si>
    <t>0109000018</t>
  </si>
  <si>
    <t>加臭剂检漏仪</t>
  </si>
  <si>
    <t>NT01</t>
  </si>
  <si>
    <t>太原保利泰达科技有限公司</t>
  </si>
  <si>
    <t>2020-12-25</t>
  </si>
  <si>
    <t>0109000019</t>
  </si>
  <si>
    <t>北斗手机</t>
  </si>
  <si>
    <t>X2</t>
  </si>
  <si>
    <t>北京腾讯智慧科技股份有限公司</t>
  </si>
  <si>
    <t>01600001</t>
  </si>
  <si>
    <t>软化水处理器</t>
  </si>
  <si>
    <t>TSRB-2758</t>
  </si>
  <si>
    <t>成都拓顺环保设备有限公司</t>
  </si>
  <si>
    <t>2009-11-30</t>
  </si>
  <si>
    <t>压缩母站水泵房内</t>
  </si>
  <si>
    <t>01600002</t>
  </si>
  <si>
    <t>标准站水泵房内</t>
  </si>
  <si>
    <t>01600003</t>
  </si>
  <si>
    <t>立式水泵（防爆电机）</t>
  </si>
  <si>
    <t>YG65-160A-4KW</t>
  </si>
  <si>
    <t>上海凯仕公司</t>
  </si>
  <si>
    <t>标准加气站水泵房</t>
  </si>
  <si>
    <t>01600004</t>
  </si>
  <si>
    <t>01600005</t>
  </si>
  <si>
    <t>01600007</t>
  </si>
  <si>
    <t>冷却塔</t>
  </si>
  <si>
    <t>LBCM-250</t>
  </si>
  <si>
    <t>压缩母站站区内</t>
  </si>
  <si>
    <t>01600008</t>
  </si>
  <si>
    <t>01600012</t>
  </si>
  <si>
    <t>YG80-160-7.5KW</t>
  </si>
  <si>
    <t>01600013</t>
  </si>
  <si>
    <t>01600014</t>
  </si>
  <si>
    <t>01600015</t>
  </si>
  <si>
    <t>01600016</t>
  </si>
  <si>
    <t>01600017</t>
  </si>
  <si>
    <t>01600018</t>
  </si>
  <si>
    <t>LBCW-80J</t>
  </si>
  <si>
    <t>标准加气站站区</t>
  </si>
  <si>
    <t>01600019</t>
  </si>
  <si>
    <t>汽车用压缩天然气加气机</t>
  </si>
  <si>
    <t>JQDS-90A（1ESW）</t>
  </si>
  <si>
    <t>重庆四联油气设备制造有限公司</t>
  </si>
  <si>
    <t>2009-12-11</t>
  </si>
  <si>
    <t>压缩母站站内</t>
  </si>
  <si>
    <t>01600020</t>
  </si>
  <si>
    <t>压缩母站内</t>
  </si>
  <si>
    <t>01600021</t>
  </si>
  <si>
    <t>01600022</t>
  </si>
  <si>
    <t>01600023</t>
  </si>
  <si>
    <t>01600025</t>
  </si>
  <si>
    <t>未安装</t>
  </si>
  <si>
    <t>01600026</t>
  </si>
  <si>
    <t>01600027</t>
  </si>
  <si>
    <t>压缩机组</t>
  </si>
  <si>
    <t>M-3.3/15-250JX</t>
  </si>
  <si>
    <t>四川金星压缩机制造有限公司</t>
  </si>
  <si>
    <t>压缩母站压缩机房内</t>
  </si>
  <si>
    <t>01600028</t>
  </si>
  <si>
    <t>01600029</t>
  </si>
  <si>
    <t>01600030</t>
  </si>
  <si>
    <t>01600031</t>
  </si>
  <si>
    <t>整体调压计量柜</t>
  </si>
  <si>
    <t>含过滤器、调压器</t>
  </si>
  <si>
    <t>01600032</t>
  </si>
  <si>
    <t>前置脱水装置</t>
  </si>
  <si>
    <t>1.5MPa，6500NM3/h</t>
  </si>
  <si>
    <t>西安联合</t>
  </si>
  <si>
    <t>01600033</t>
  </si>
  <si>
    <t>01600034</t>
  </si>
  <si>
    <t>污水罐</t>
  </si>
  <si>
    <t>0.8MPa，1立方米</t>
  </si>
  <si>
    <t>01600035</t>
  </si>
  <si>
    <t>进气缓冲罐</t>
  </si>
  <si>
    <t>2.5MPa，3立方米</t>
  </si>
  <si>
    <t>01600036</t>
  </si>
  <si>
    <t>01600037</t>
  </si>
  <si>
    <t>废气收集罐</t>
  </si>
  <si>
    <t>4.0MPa，2立方米</t>
  </si>
  <si>
    <t>01600038</t>
  </si>
  <si>
    <t>JQ系列汽车用压缩天然气加气机</t>
  </si>
  <si>
    <t>JQDS-30B(3ENW)</t>
  </si>
  <si>
    <t>2009-12-28</t>
  </si>
  <si>
    <t>标准加气站加气区内</t>
  </si>
  <si>
    <t>01600039</t>
  </si>
  <si>
    <t>01600040</t>
  </si>
  <si>
    <t>01600041</t>
  </si>
  <si>
    <t>01600042</t>
  </si>
  <si>
    <t>01600043</t>
  </si>
  <si>
    <t>01600044</t>
  </si>
  <si>
    <t>天然气压缩机</t>
  </si>
  <si>
    <t>L-0.9/15-250</t>
  </si>
  <si>
    <t>自贡东方通用压缩机有限公司</t>
  </si>
  <si>
    <t>2009-12-18</t>
  </si>
  <si>
    <t>标准加气站压缩机房内</t>
  </si>
  <si>
    <t>01600045</t>
  </si>
  <si>
    <t>01600046</t>
  </si>
  <si>
    <t>01600047</t>
  </si>
  <si>
    <t>1m3污水罐</t>
  </si>
  <si>
    <t>标准加气站内</t>
  </si>
  <si>
    <t>01600048</t>
  </si>
  <si>
    <t>气液分离器</t>
  </si>
  <si>
    <t>2m3,4.0mpa</t>
  </si>
  <si>
    <t>01600049</t>
  </si>
  <si>
    <t>顺序控制盘</t>
  </si>
  <si>
    <t>300Nm3/h</t>
  </si>
  <si>
    <t>01600050</t>
  </si>
  <si>
    <t>脱水装置</t>
  </si>
  <si>
    <t>27.5MPA，2500NM3/H</t>
  </si>
  <si>
    <t>西安超滤公司</t>
  </si>
  <si>
    <t>01600051</t>
  </si>
  <si>
    <t>计量调压装置</t>
  </si>
  <si>
    <t>01600052</t>
  </si>
  <si>
    <t>缓冲罐</t>
  </si>
  <si>
    <t>2.5MPA,3M3</t>
  </si>
  <si>
    <t>01600054</t>
  </si>
  <si>
    <t>燃气加臭设备</t>
  </si>
  <si>
    <t>TJ-EXKPK-J2-D-T</t>
  </si>
  <si>
    <t>天津普利莱科技公司</t>
  </si>
  <si>
    <t>2010-09-26</t>
  </si>
  <si>
    <t>01600055</t>
  </si>
  <si>
    <t>起重架</t>
  </si>
  <si>
    <t>2011-04-28</t>
  </si>
  <si>
    <t>01600056</t>
  </si>
  <si>
    <t>01600057</t>
  </si>
  <si>
    <t>水泵</t>
  </si>
  <si>
    <t>YB2-112M-2</t>
  </si>
  <si>
    <t>02300001</t>
  </si>
  <si>
    <t>西门冷柜</t>
  </si>
  <si>
    <t>杭州银都餐饮设备有限公司</t>
  </si>
  <si>
    <t>2011-08-29</t>
  </si>
  <si>
    <t>小二楼厨房</t>
  </si>
  <si>
    <t>01500001</t>
  </si>
  <si>
    <t>压缩母站循环水管改造及管道保温</t>
  </si>
  <si>
    <t>171—1</t>
  </si>
  <si>
    <t>螺旋管</t>
  </si>
  <si>
    <t>Φ250~300</t>
  </si>
  <si>
    <t>171—2</t>
  </si>
  <si>
    <t>电缆</t>
  </si>
  <si>
    <t>vv-3*25+1*16</t>
  </si>
  <si>
    <t>171—3</t>
  </si>
  <si>
    <t>vv-2*2.5</t>
  </si>
  <si>
    <t>171—4</t>
  </si>
  <si>
    <t>防爆电热带</t>
  </si>
  <si>
    <t>171—5</t>
  </si>
  <si>
    <t>配电箱</t>
  </si>
  <si>
    <t>01500002</t>
  </si>
  <si>
    <t>母站高压供电</t>
  </si>
  <si>
    <t>172—1</t>
  </si>
  <si>
    <t>箱式变压器</t>
  </si>
  <si>
    <t>SCB9-2500KVA</t>
  </si>
  <si>
    <t>河南天力公司</t>
  </si>
  <si>
    <t>172—2</t>
  </si>
  <si>
    <t>预装式组合变压站</t>
  </si>
  <si>
    <t>YBO-630-10KV/0.4</t>
  </si>
  <si>
    <t>浙江永固公司</t>
  </si>
  <si>
    <t>172—3</t>
  </si>
  <si>
    <t>高压柜</t>
  </si>
  <si>
    <t>KYN28A-12</t>
  </si>
  <si>
    <t>上海中发公司</t>
  </si>
  <si>
    <t>172—4</t>
  </si>
  <si>
    <t>低压柜</t>
  </si>
  <si>
    <t>MNS-0.4</t>
  </si>
  <si>
    <t>172—5</t>
  </si>
  <si>
    <t>真空开关</t>
  </si>
  <si>
    <t>172—6</t>
  </si>
  <si>
    <t xml:space="preserve">电缆 </t>
  </si>
  <si>
    <t>YJLVV22-3*240</t>
  </si>
  <si>
    <t>米</t>
  </si>
  <si>
    <t>172—7</t>
  </si>
  <si>
    <t>YJLVV22-3*50</t>
  </si>
  <si>
    <t>设备供电及流程控制系统</t>
  </si>
  <si>
    <t>173—1</t>
  </si>
  <si>
    <t>YJLVV22-3*240+1*120</t>
  </si>
  <si>
    <t>173—2</t>
  </si>
  <si>
    <t>YJV-3*50+1*25</t>
  </si>
  <si>
    <t>173—3</t>
  </si>
  <si>
    <t>YJV4*70+1*35</t>
  </si>
  <si>
    <t>173—4</t>
  </si>
  <si>
    <t>YJV-4*6</t>
  </si>
  <si>
    <t>173—5</t>
  </si>
  <si>
    <t>YJV-6*1.5</t>
  </si>
  <si>
    <t>173—6</t>
  </si>
  <si>
    <t>YJV22-4*16</t>
  </si>
  <si>
    <t>173—7</t>
  </si>
  <si>
    <t>YJV22-4*4</t>
  </si>
  <si>
    <t>173—8</t>
  </si>
  <si>
    <t>ZRYJV22-3*2.5</t>
  </si>
  <si>
    <t>173—9</t>
  </si>
  <si>
    <t>YJV-2*1.5</t>
  </si>
  <si>
    <t>173—10</t>
  </si>
  <si>
    <t>YJV-2*1.0</t>
  </si>
  <si>
    <t>173—11</t>
  </si>
  <si>
    <t>YJV-2*4</t>
  </si>
  <si>
    <t>173—12</t>
  </si>
  <si>
    <t>VV-3*25+2*16</t>
  </si>
  <si>
    <t>173—13</t>
  </si>
  <si>
    <t>VV-3*10</t>
  </si>
  <si>
    <t>173—14</t>
  </si>
  <si>
    <t>VV3*10</t>
  </si>
  <si>
    <t>173—15</t>
  </si>
  <si>
    <t>VV3*25+2*16</t>
  </si>
  <si>
    <t>173—16</t>
  </si>
  <si>
    <t>YJV22-4*2.5</t>
  </si>
  <si>
    <t>01500005</t>
  </si>
  <si>
    <t>标站高压供电</t>
  </si>
  <si>
    <t>具体项目在第172项</t>
  </si>
  <si>
    <t>01500007</t>
  </si>
  <si>
    <t>标站设备供电及流程控制系统</t>
  </si>
  <si>
    <t>175—1</t>
  </si>
  <si>
    <t>YJV-3*4</t>
  </si>
  <si>
    <t>175—2</t>
  </si>
  <si>
    <t>YJV-3*1.0</t>
  </si>
  <si>
    <t>175—3</t>
  </si>
  <si>
    <t>VV-3*2.5</t>
  </si>
  <si>
    <t>175—4</t>
  </si>
  <si>
    <t>VV-3*6</t>
  </si>
  <si>
    <t>175—5</t>
  </si>
  <si>
    <t>YJV-3*150+1*95</t>
  </si>
  <si>
    <t>175—6</t>
  </si>
  <si>
    <t>KVVRP22-4*1.5</t>
  </si>
  <si>
    <t>01500012</t>
  </si>
  <si>
    <t>晋城市苗匠压缩母站管道保温工程</t>
  </si>
  <si>
    <t>176—1</t>
  </si>
  <si>
    <t>YJV22-3*50+2*25</t>
  </si>
  <si>
    <t>176—2</t>
  </si>
  <si>
    <t>YJV22-3*4</t>
  </si>
  <si>
    <t>176—3</t>
  </si>
  <si>
    <t>176—4</t>
  </si>
  <si>
    <t>01500013</t>
  </si>
  <si>
    <t>晋城市苗匠标准加气站管道保温工程</t>
  </si>
  <si>
    <t>177—1</t>
  </si>
  <si>
    <t>177—2</t>
  </si>
  <si>
    <t>177—3</t>
  </si>
  <si>
    <t>177—4</t>
  </si>
  <si>
    <t>减：机器设备减值准备</t>
  </si>
  <si>
    <t>资产评估专业人员：米增峰</t>
  </si>
  <si>
    <t>铭安公司拟有序清算所涉及的资产（车辆）处置明细表</t>
  </si>
  <si>
    <t>资产编码</t>
  </si>
  <si>
    <t>车辆牌号</t>
  </si>
  <si>
    <t>车辆名称</t>
  </si>
  <si>
    <t>排气量(升)</t>
  </si>
  <si>
    <t>已行驶里程(公里)</t>
  </si>
  <si>
    <t>是否缴纳交强险</t>
  </si>
  <si>
    <t>目前有效保险期间</t>
  </si>
  <si>
    <t>险种</t>
  </si>
  <si>
    <t>保险费金额</t>
  </si>
  <si>
    <t>账面是否含增值税</t>
  </si>
  <si>
    <t>01800001</t>
  </si>
  <si>
    <t>晋EM3855</t>
  </si>
  <si>
    <t>晋城铭安新能源技术有限公司</t>
  </si>
  <si>
    <t>多用途货车</t>
  </si>
  <si>
    <t>ZN2032UBG3</t>
  </si>
  <si>
    <t>尼桑</t>
  </si>
  <si>
    <t>减：车辆减值准备</t>
  </si>
</sst>
</file>

<file path=xl/styles.xml><?xml version="1.0" encoding="utf-8"?>
<styleSheet xmlns="http://schemas.openxmlformats.org/spreadsheetml/2006/main">
  <numFmts count="13">
    <numFmt numFmtId="44" formatCode="_ &quot;￥&quot;* #,##0.00_ ;_ &quot;￥&quot;* \-#,##0.00_ ;_ &quot;￥&quot;* &quot;-&quot;??_ ;_ @_ "/>
    <numFmt numFmtId="176" formatCode="000000"/>
    <numFmt numFmtId="42" formatCode="_ &quot;￥&quot;* #,##0_ ;_ &quot;￥&quot;* \-#,##0_ ;_ &quot;￥&quot;* &quot;-&quot;_ ;_ @_ "/>
    <numFmt numFmtId="41" formatCode="_ * #,##0_ ;_ * \-#,##0_ ;_ * &quot;-&quot;_ ;_ @_ "/>
    <numFmt numFmtId="177" formatCode="0.00_);[Red]\(0.00\)"/>
    <numFmt numFmtId="43" formatCode="_ * #,##0.00_ ;_ * \-#,##0.00_ ;_ * &quot;-&quot;??_ ;_ @_ "/>
    <numFmt numFmtId="178" formatCode="yyyy/m/d;@"/>
    <numFmt numFmtId="179" formatCode="#,##0.00_ "/>
    <numFmt numFmtId="180" formatCode="0_ "/>
    <numFmt numFmtId="181" formatCode="#,##0.00_);[Red]\(#,##0.00\)"/>
    <numFmt numFmtId="182" formatCode="0.00_ "/>
    <numFmt numFmtId="183" formatCode="0_);[Red]\(0\)"/>
    <numFmt numFmtId="184" formatCode="_-* #,##0.00_-;\-* #,##0.00_-;_-* &quot;-&quot;??_-;_-@_-"/>
  </numFmts>
  <fonts count="50">
    <font>
      <sz val="12"/>
      <name val="Times New Roman"/>
      <charset val="0"/>
    </font>
    <font>
      <sz val="18"/>
      <color indexed="8"/>
      <name val="Times New Roman"/>
      <charset val="0"/>
    </font>
    <font>
      <sz val="10"/>
      <color indexed="8"/>
      <name val="Times New Roman"/>
      <charset val="0"/>
    </font>
    <font>
      <u/>
      <sz val="12"/>
      <color indexed="8"/>
      <name val="宋体"/>
      <charset val="134"/>
    </font>
    <font>
      <u/>
      <sz val="12"/>
      <color indexed="12"/>
      <name val="宋体"/>
      <charset val="134"/>
    </font>
    <font>
      <sz val="18"/>
      <color indexed="8"/>
      <name val="黑体"/>
      <charset val="134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name val="宋体"/>
      <charset val="134"/>
    </font>
    <font>
      <sz val="8"/>
      <color indexed="8"/>
      <name val="Times New Roman"/>
      <charset val="0"/>
    </font>
    <font>
      <sz val="8"/>
      <color indexed="8"/>
      <name val="Arial"/>
      <charset val="0"/>
    </font>
    <font>
      <u/>
      <sz val="10"/>
      <name val="宋体"/>
      <charset val="134"/>
    </font>
    <font>
      <sz val="18"/>
      <name val="黑体"/>
      <charset val="134"/>
    </font>
    <font>
      <sz val="18"/>
      <name val="Times New Roman"/>
      <charset val="0"/>
    </font>
    <font>
      <sz val="10"/>
      <name val="Arial"/>
      <charset val="0"/>
    </font>
    <font>
      <sz val="10"/>
      <name val="黑体"/>
      <charset val="134"/>
    </font>
    <font>
      <u/>
      <sz val="12"/>
      <name val="Times New Roman"/>
      <charset val="0"/>
    </font>
    <font>
      <sz val="18"/>
      <name val="宋体"/>
      <charset val="0"/>
    </font>
    <font>
      <sz val="10"/>
      <name val="Arial Narrow"/>
      <charset val="0"/>
    </font>
    <font>
      <u/>
      <sz val="12"/>
      <name val="宋体"/>
      <charset val="134"/>
    </font>
    <font>
      <b/>
      <sz val="10"/>
      <name val="宋体"/>
      <charset val="134"/>
    </font>
    <font>
      <sz val="20"/>
      <name val="黑体"/>
      <charset val="134"/>
    </font>
    <font>
      <sz val="20"/>
      <name val="Times New Roman"/>
      <charset val="0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color indexed="8"/>
      <name val="Times New Roman"/>
      <charset val="0"/>
    </font>
    <font>
      <b/>
      <sz val="11"/>
      <name val="宋体"/>
      <charset val="134"/>
    </font>
    <font>
      <b/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8">
    <xf numFmtId="0" fontId="0" fillId="0" borderId="0" applyNumberFormat="0" applyFill="0" applyBorder="0" applyAlignment="0" applyProtection="0"/>
    <xf numFmtId="42" fontId="34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2" fillId="6" borderId="11" applyNumberFormat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0" fontId="0" fillId="0" borderId="0"/>
    <xf numFmtId="41" fontId="34" fillId="0" borderId="0" applyFon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9" fontId="34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5" fillId="0" borderId="0"/>
    <xf numFmtId="0" fontId="34" fillId="19" borderId="16" applyNumberFormat="0" applyFon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8" fillId="23" borderId="17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0" fillId="13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/>
    <xf numFmtId="0" fontId="8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14" fillId="0" borderId="0" applyNumberFormat="0" applyFill="0" applyBorder="0" applyAlignment="0" applyProtection="0"/>
    <xf numFmtId="0" fontId="0" fillId="0" borderId="0"/>
  </cellStyleXfs>
  <cellXfs count="363">
    <xf numFmtId="0" fontId="0" fillId="0" borderId="0" xfId="0"/>
    <xf numFmtId="0" fontId="1" fillId="0" borderId="0" xfId="5" applyFont="1" applyFill="1" applyAlignment="1">
      <alignment vertical="center"/>
    </xf>
    <xf numFmtId="0" fontId="2" fillId="0" borderId="0" xfId="5" applyFont="1" applyFill="1" applyAlignment="1">
      <alignment horizontal="center" vertical="center"/>
    </xf>
    <xf numFmtId="0" fontId="2" fillId="0" borderId="0" xfId="5" applyFont="1" applyFill="1" applyAlignment="1">
      <alignment vertical="center"/>
    </xf>
    <xf numFmtId="176" fontId="3" fillId="0" borderId="0" xfId="63" applyNumberFormat="1" applyFont="1" applyFill="1" applyAlignment="1" applyProtection="1">
      <alignment horizontal="left" vertical="center" shrinkToFit="1"/>
      <protection locked="0" hidden="1"/>
    </xf>
    <xf numFmtId="0" fontId="4" fillId="0" borderId="0" xfId="11" applyFill="1" applyAlignment="1" applyProtection="1">
      <alignment horizontal="left" vertical="center" wrapText="1"/>
    </xf>
    <xf numFmtId="0" fontId="2" fillId="0" borderId="0" xfId="5" applyFont="1" applyFill="1" applyAlignment="1">
      <alignment horizontal="center" vertical="center" wrapText="1"/>
    </xf>
    <xf numFmtId="0" fontId="5" fillId="0" borderId="0" xfId="5" applyFont="1" applyFill="1" applyAlignment="1">
      <alignment horizontal="center" vertical="center" wrapText="1"/>
    </xf>
    <xf numFmtId="177" fontId="6" fillId="0" borderId="0" xfId="55" applyNumberFormat="1" applyFont="1" applyFill="1" applyAlignment="1">
      <alignment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vertical="center" wrapText="1"/>
    </xf>
    <xf numFmtId="0" fontId="7" fillId="0" borderId="1" xfId="64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center" vertical="center" wrapText="1"/>
    </xf>
    <xf numFmtId="0" fontId="2" fillId="0" borderId="1" xfId="64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 shrinkToFit="1"/>
    </xf>
    <xf numFmtId="0" fontId="7" fillId="0" borderId="1" xfId="5" applyFont="1" applyFill="1" applyBorder="1" applyAlignment="1">
      <alignment horizontal="center" vertical="center" shrinkToFit="1"/>
    </xf>
    <xf numFmtId="0" fontId="2" fillId="0" borderId="1" xfId="5" applyFont="1" applyFill="1" applyBorder="1" applyAlignment="1">
      <alignment horizontal="left" vertical="center" shrinkToFit="1"/>
    </xf>
    <xf numFmtId="0" fontId="2" fillId="0" borderId="1" xfId="5" applyFont="1" applyFill="1" applyBorder="1" applyAlignment="1">
      <alignment horizontal="left" vertical="center"/>
    </xf>
    <xf numFmtId="17" fontId="2" fillId="0" borderId="1" xfId="5" applyNumberFormat="1" applyFont="1" applyFill="1" applyBorder="1" applyAlignment="1">
      <alignment horizontal="left" vertical="center"/>
    </xf>
    <xf numFmtId="0" fontId="7" fillId="0" borderId="4" xfId="5" applyFont="1" applyFill="1" applyBorder="1" applyAlignment="1">
      <alignment horizontal="center" vertical="center"/>
    </xf>
    <xf numFmtId="0" fontId="7" fillId="0" borderId="5" xfId="5" applyFont="1" applyFill="1" applyBorder="1" applyAlignment="1">
      <alignment horizontal="center" vertical="center"/>
    </xf>
    <xf numFmtId="0" fontId="7" fillId="0" borderId="6" xfId="5" applyFont="1" applyFill="1" applyBorder="1" applyAlignment="1">
      <alignment horizontal="center" vertical="center"/>
    </xf>
    <xf numFmtId="0" fontId="2" fillId="0" borderId="4" xfId="5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6" xfId="5" applyFont="1" applyFill="1" applyBorder="1" applyAlignment="1">
      <alignment horizontal="center" vertical="center"/>
    </xf>
    <xf numFmtId="49" fontId="2" fillId="0" borderId="0" xfId="5" applyNumberFormat="1" applyFont="1" applyFill="1" applyAlignment="1">
      <alignment vertical="center"/>
    </xf>
    <xf numFmtId="14" fontId="2" fillId="0" borderId="1" xfId="5" applyNumberFormat="1" applyFont="1" applyFill="1" applyBorder="1" applyAlignment="1">
      <alignment horizontal="center" vertical="center" shrinkToFit="1"/>
    </xf>
    <xf numFmtId="43" fontId="6" fillId="0" borderId="1" xfId="20" applyNumberFormat="1" applyFont="1" applyFill="1" applyBorder="1" applyAlignment="1">
      <alignment horizontal="center" vertical="center"/>
    </xf>
    <xf numFmtId="0" fontId="6" fillId="0" borderId="1" xfId="44" applyFont="1" applyFill="1" applyBorder="1" applyAlignment="1">
      <alignment horizontal="center" vertical="center"/>
    </xf>
    <xf numFmtId="43" fontId="6" fillId="0" borderId="1" xfId="44" applyNumberFormat="1" applyFont="1" applyFill="1" applyBorder="1" applyAlignment="1">
      <alignment horizontal="center" vertical="center"/>
    </xf>
    <xf numFmtId="14" fontId="2" fillId="0" borderId="1" xfId="5" applyNumberFormat="1" applyFont="1" applyFill="1" applyBorder="1" applyAlignment="1">
      <alignment horizontal="center" vertical="center"/>
    </xf>
    <xf numFmtId="43" fontId="2" fillId="0" borderId="1" xfId="5" applyNumberFormat="1" applyFont="1" applyFill="1" applyBorder="1" applyAlignment="1">
      <alignment horizontal="right" vertical="center"/>
    </xf>
    <xf numFmtId="43" fontId="2" fillId="0" borderId="6" xfId="5" applyNumberFormat="1" applyFont="1" applyFill="1" applyBorder="1" applyAlignment="1">
      <alignment horizontal="right" vertical="center"/>
    </xf>
    <xf numFmtId="0" fontId="2" fillId="0" borderId="0" xfId="5" applyFont="1" applyFill="1" applyBorder="1" applyAlignment="1">
      <alignment horizontal="center" vertical="center"/>
    </xf>
    <xf numFmtId="179" fontId="2" fillId="0" borderId="1" xfId="5" applyNumberFormat="1" applyFont="1" applyFill="1" applyBorder="1" applyAlignment="1">
      <alignment vertical="center" shrinkToFit="1"/>
    </xf>
    <xf numFmtId="179" fontId="2" fillId="0" borderId="1" xfId="5" applyNumberFormat="1" applyFont="1" applyFill="1" applyBorder="1" applyAlignment="1">
      <alignment vertical="center"/>
    </xf>
    <xf numFmtId="43" fontId="2" fillId="0" borderId="6" xfId="5" applyNumberFormat="1" applyFont="1" applyFill="1" applyBorder="1" applyAlignment="1">
      <alignment vertical="center"/>
    </xf>
    <xf numFmtId="179" fontId="2" fillId="0" borderId="6" xfId="5" applyNumberFormat="1" applyFont="1" applyFill="1" applyBorder="1" applyAlignment="1">
      <alignment vertical="center"/>
    </xf>
    <xf numFmtId="0" fontId="7" fillId="0" borderId="0" xfId="5" applyFont="1" applyFill="1" applyAlignment="1">
      <alignment horizontal="right" vertical="center"/>
    </xf>
    <xf numFmtId="0" fontId="7" fillId="0" borderId="1" xfId="65" applyFont="1" applyFill="1" applyBorder="1" applyAlignment="1">
      <alignment horizontal="center" vertical="center" wrapText="1"/>
    </xf>
    <xf numFmtId="0" fontId="2" fillId="0" borderId="1" xfId="65" applyFont="1" applyFill="1" applyBorder="1" applyAlignment="1">
      <alignment horizontal="center" vertical="center" wrapText="1"/>
    </xf>
    <xf numFmtId="0" fontId="6" fillId="0" borderId="2" xfId="55" applyFont="1" applyBorder="1" applyAlignment="1">
      <alignment horizontal="center" vertical="center"/>
    </xf>
    <xf numFmtId="0" fontId="8" fillId="0" borderId="1" xfId="55" applyFont="1" applyBorder="1" applyAlignment="1">
      <alignment horizontal="center" vertical="center" wrapText="1"/>
    </xf>
    <xf numFmtId="0" fontId="6" fillId="0" borderId="3" xfId="55" applyFont="1" applyBorder="1" applyAlignment="1">
      <alignment horizontal="center" vertical="center"/>
    </xf>
    <xf numFmtId="0" fontId="6" fillId="0" borderId="1" xfId="55" applyFont="1" applyBorder="1" applyAlignment="1">
      <alignment horizontal="center" vertical="center"/>
    </xf>
    <xf numFmtId="43" fontId="2" fillId="0" borderId="1" xfId="9" applyNumberFormat="1" applyFont="1" applyFill="1" applyBorder="1" applyAlignment="1">
      <alignment vertical="center" shrinkToFit="1"/>
    </xf>
    <xf numFmtId="0" fontId="2" fillId="0" borderId="1" xfId="5" applyNumberFormat="1" applyFont="1" applyFill="1" applyBorder="1" applyAlignment="1">
      <alignment horizontal="center" vertical="center" shrinkToFit="1"/>
    </xf>
    <xf numFmtId="9" fontId="2" fillId="0" borderId="1" xfId="5" applyNumberFormat="1" applyFont="1" applyFill="1" applyBorder="1" applyAlignment="1">
      <alignment horizontal="center" vertical="center" shrinkToFit="1"/>
    </xf>
    <xf numFmtId="43" fontId="6" fillId="0" borderId="1" xfId="55" applyNumberFormat="1" applyFont="1" applyFill="1" applyBorder="1" applyAlignment="1">
      <alignment horizontal="right" vertical="center" shrinkToFit="1"/>
    </xf>
    <xf numFmtId="43" fontId="2" fillId="0" borderId="1" xfId="9" applyNumberFormat="1" applyFont="1" applyFill="1" applyBorder="1" applyAlignment="1">
      <alignment vertical="center"/>
    </xf>
    <xf numFmtId="0" fontId="9" fillId="0" borderId="1" xfId="5" applyNumberFormat="1" applyFont="1" applyFill="1" applyBorder="1" applyAlignment="1">
      <alignment horizontal="center" vertical="center"/>
    </xf>
    <xf numFmtId="43" fontId="6" fillId="0" borderId="1" xfId="55" applyNumberFormat="1" applyFont="1" applyFill="1" applyBorder="1" applyAlignment="1">
      <alignment horizontal="right" vertical="center"/>
    </xf>
    <xf numFmtId="43" fontId="2" fillId="0" borderId="6" xfId="9" applyNumberFormat="1" applyFont="1" applyFill="1" applyBorder="1" applyAlignment="1">
      <alignment vertical="center"/>
    </xf>
    <xf numFmtId="43" fontId="9" fillId="0" borderId="6" xfId="5" applyNumberFormat="1" applyFont="1" applyFill="1" applyBorder="1" applyAlignment="1">
      <alignment horizontal="center" vertical="center"/>
    </xf>
    <xf numFmtId="0" fontId="9" fillId="0" borderId="6" xfId="5" applyNumberFormat="1" applyFont="1" applyFill="1" applyBorder="1" applyAlignment="1">
      <alignment horizontal="center" vertical="center"/>
    </xf>
    <xf numFmtId="43" fontId="2" fillId="0" borderId="6" xfId="9" applyNumberFormat="1" applyFont="1" applyFill="1" applyBorder="1" applyAlignment="1">
      <alignment horizontal="right" vertical="center"/>
    </xf>
    <xf numFmtId="43" fontId="2" fillId="0" borderId="0" xfId="20" applyNumberFormat="1" applyFont="1" applyFill="1" applyAlignment="1">
      <alignment vertical="center"/>
    </xf>
    <xf numFmtId="0" fontId="7" fillId="0" borderId="0" xfId="5" applyFont="1" applyFill="1" applyAlignment="1">
      <alignment horizontal="center" vertical="center"/>
    </xf>
    <xf numFmtId="0" fontId="10" fillId="0" borderId="1" xfId="5" applyNumberFormat="1" applyFont="1" applyFill="1" applyBorder="1" applyAlignment="1">
      <alignment shrinkToFit="1"/>
    </xf>
    <xf numFmtId="0" fontId="10" fillId="0" borderId="1" xfId="5" applyNumberFormat="1" applyFont="1" applyFill="1" applyBorder="1"/>
    <xf numFmtId="0" fontId="9" fillId="0" borderId="1" xfId="5" applyNumberFormat="1" applyFont="1" applyFill="1" applyBorder="1"/>
    <xf numFmtId="0" fontId="2" fillId="0" borderId="1" xfId="5" applyFont="1" applyFill="1" applyBorder="1" applyAlignment="1">
      <alignment vertical="center"/>
    </xf>
    <xf numFmtId="0" fontId="6" fillId="0" borderId="0" xfId="44" applyFont="1" applyFill="1" applyAlignment="1">
      <alignment horizontal="center" vertical="center"/>
    </xf>
    <xf numFmtId="0" fontId="6" fillId="0" borderId="0" xfId="44" applyFont="1" applyFill="1" applyAlignment="1">
      <alignment vertical="center"/>
    </xf>
    <xf numFmtId="0" fontId="6" fillId="0" borderId="0" xfId="44" applyFont="1" applyFill="1" applyAlignment="1">
      <alignment horizontal="left" vertical="center"/>
    </xf>
    <xf numFmtId="0" fontId="6" fillId="0" borderId="0" xfId="44" applyFont="1" applyFill="1" applyAlignment="1">
      <alignment horizontal="right" vertical="center"/>
    </xf>
    <xf numFmtId="176" fontId="11" fillId="0" borderId="0" xfId="63" applyNumberFormat="1" applyFont="1" applyFill="1" applyAlignment="1" applyProtection="1">
      <alignment horizontal="left" vertical="center" shrinkToFit="1"/>
      <protection locked="0" hidden="1"/>
    </xf>
    <xf numFmtId="0" fontId="6" fillId="0" borderId="0" xfId="44" applyFont="1" applyFill="1" applyAlignment="1">
      <alignment horizontal="left" vertical="center" wrapText="1"/>
    </xf>
    <xf numFmtId="0" fontId="6" fillId="0" borderId="0" xfId="44" applyFont="1" applyFill="1" applyAlignment="1">
      <alignment horizontal="center" vertical="center" wrapText="1"/>
    </xf>
    <xf numFmtId="0" fontId="12" fillId="0" borderId="0" xfId="44" applyFont="1" applyFill="1" applyAlignment="1">
      <alignment horizontal="center" vertical="center" wrapText="1"/>
    </xf>
    <xf numFmtId="0" fontId="13" fillId="0" borderId="0" xfId="44" applyFont="1" applyFill="1" applyAlignment="1">
      <alignment horizontal="center" vertical="center" wrapText="1"/>
    </xf>
    <xf numFmtId="0" fontId="8" fillId="0" borderId="1" xfId="44" applyFont="1" applyFill="1" applyBorder="1" applyAlignment="1">
      <alignment horizontal="center" vertical="center"/>
    </xf>
    <xf numFmtId="0" fontId="8" fillId="0" borderId="1" xfId="44" applyFont="1" applyFill="1" applyBorder="1" applyAlignment="1">
      <alignment horizontal="center" vertical="center" wrapText="1"/>
    </xf>
    <xf numFmtId="0" fontId="8" fillId="0" borderId="1" xfId="64" applyFont="1" applyFill="1" applyBorder="1" applyAlignment="1">
      <alignment horizontal="center" vertical="center"/>
    </xf>
    <xf numFmtId="0" fontId="6" fillId="0" borderId="1" xfId="64" applyFont="1" applyFill="1" applyBorder="1" applyAlignment="1">
      <alignment horizontal="center" vertical="center"/>
    </xf>
    <xf numFmtId="0" fontId="14" fillId="0" borderId="1" xfId="44" applyNumberFormat="1" applyFont="1" applyFill="1" applyBorder="1" applyAlignment="1">
      <alignment shrinkToFit="1"/>
    </xf>
    <xf numFmtId="0" fontId="6" fillId="0" borderId="1" xfId="44" applyFont="1" applyFill="1" applyBorder="1"/>
    <xf numFmtId="0" fontId="14" fillId="0" borderId="1" xfId="44" applyNumberFormat="1" applyFont="1" applyFill="1" applyBorder="1"/>
    <xf numFmtId="0" fontId="8" fillId="0" borderId="1" xfId="44" applyFont="1" applyFill="1" applyBorder="1" applyAlignment="1">
      <alignment horizontal="center" vertical="center" shrinkToFit="1"/>
    </xf>
    <xf numFmtId="0" fontId="6" fillId="0" borderId="1" xfId="44" applyNumberFormat="1" applyFont="1" applyFill="1" applyBorder="1"/>
    <xf numFmtId="0" fontId="8" fillId="0" borderId="1" xfId="44" applyNumberFormat="1" applyFont="1" applyFill="1" applyBorder="1" applyAlignment="1">
      <alignment shrinkToFit="1"/>
    </xf>
    <xf numFmtId="0" fontId="8" fillId="0" borderId="2" xfId="44" applyFont="1" applyFill="1" applyBorder="1" applyAlignment="1">
      <alignment horizontal="center" vertical="center" wrapText="1"/>
    </xf>
    <xf numFmtId="0" fontId="8" fillId="0" borderId="3" xfId="44" applyFont="1" applyFill="1" applyBorder="1" applyAlignment="1">
      <alignment horizontal="center" vertical="center" wrapText="1"/>
    </xf>
    <xf numFmtId="178" fontId="6" fillId="0" borderId="1" xfId="44" applyNumberFormat="1" applyFont="1" applyFill="1" applyBorder="1" applyAlignment="1">
      <alignment horizontal="right"/>
    </xf>
    <xf numFmtId="14" fontId="6" fillId="0" borderId="1" xfId="44" applyNumberFormat="1" applyFont="1" applyFill="1" applyBorder="1" applyAlignment="1">
      <alignment horizontal="center"/>
    </xf>
    <xf numFmtId="43" fontId="6" fillId="0" borderId="1" xfId="20" applyNumberFormat="1" applyFont="1" applyFill="1" applyBorder="1"/>
    <xf numFmtId="0" fontId="6" fillId="0" borderId="0" xfId="44" applyFont="1" applyFill="1" applyAlignment="1">
      <alignment horizontal="right" vertical="center" wrapText="1"/>
    </xf>
    <xf numFmtId="0" fontId="8" fillId="0" borderId="1" xfId="65" applyFont="1" applyFill="1" applyBorder="1" applyAlignment="1">
      <alignment horizontal="center" vertical="center" wrapText="1"/>
    </xf>
    <xf numFmtId="0" fontId="6" fillId="0" borderId="1" xfId="65" applyFont="1" applyFill="1" applyBorder="1" applyAlignment="1">
      <alignment horizontal="center" vertical="center" wrapText="1"/>
    </xf>
    <xf numFmtId="0" fontId="6" fillId="0" borderId="2" xfId="55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 wrapText="1"/>
    </xf>
    <xf numFmtId="0" fontId="6" fillId="0" borderId="3" xfId="55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/>
    </xf>
    <xf numFmtId="43" fontId="6" fillId="0" borderId="1" xfId="9" applyNumberFormat="1" applyFont="1" applyFill="1" applyBorder="1" applyAlignment="1">
      <alignment horizontal="center" vertical="center" shrinkToFit="1"/>
    </xf>
    <xf numFmtId="180" fontId="6" fillId="0" borderId="1" xfId="44" applyNumberFormat="1" applyFont="1" applyFill="1" applyBorder="1" applyAlignment="1">
      <alignment horizontal="center" vertical="center" shrinkToFit="1"/>
    </xf>
    <xf numFmtId="9" fontId="6" fillId="0" borderId="1" xfId="44" applyNumberFormat="1" applyFont="1" applyFill="1" applyBorder="1" applyAlignment="1">
      <alignment horizontal="center" vertical="center" shrinkToFit="1"/>
    </xf>
    <xf numFmtId="0" fontId="8" fillId="0" borderId="0" xfId="55" applyFont="1" applyFill="1" applyAlignment="1">
      <alignment horizontal="right" vertical="center"/>
    </xf>
    <xf numFmtId="0" fontId="8" fillId="0" borderId="2" xfId="55" applyFont="1" applyFill="1" applyBorder="1" applyAlignment="1">
      <alignment horizontal="center" vertical="center" wrapText="1"/>
    </xf>
    <xf numFmtId="0" fontId="8" fillId="0" borderId="3" xfId="55" applyFont="1" applyFill="1" applyBorder="1" applyAlignment="1">
      <alignment horizontal="center" vertical="center" wrapText="1"/>
    </xf>
    <xf numFmtId="0" fontId="8" fillId="0" borderId="1" xfId="44" applyFont="1" applyFill="1" applyBorder="1"/>
    <xf numFmtId="9" fontId="6" fillId="0" borderId="1" xfId="55" applyNumberFormat="1" applyFont="1" applyFill="1" applyBorder="1" applyAlignment="1">
      <alignment horizontal="center" vertical="center"/>
    </xf>
    <xf numFmtId="0" fontId="8" fillId="0" borderId="1" xfId="44" applyNumberFormat="1" applyFont="1" applyFill="1" applyBorder="1"/>
    <xf numFmtId="0" fontId="6" fillId="0" borderId="1" xfId="44" applyFont="1" applyFill="1" applyBorder="1" applyAlignment="1">
      <alignment horizontal="center" vertical="center" shrinkToFit="1"/>
    </xf>
    <xf numFmtId="0" fontId="8" fillId="0" borderId="1" xfId="44" applyFont="1" applyFill="1" applyBorder="1" applyAlignment="1">
      <alignment horizontal="left" vertical="center"/>
    </xf>
    <xf numFmtId="0" fontId="8" fillId="0" borderId="4" xfId="44" applyFont="1" applyFill="1" applyBorder="1" applyAlignment="1">
      <alignment horizontal="center" vertical="center"/>
    </xf>
    <xf numFmtId="0" fontId="8" fillId="0" borderId="5" xfId="44" applyFont="1" applyFill="1" applyBorder="1" applyAlignment="1">
      <alignment horizontal="center" vertical="center"/>
    </xf>
    <xf numFmtId="0" fontId="8" fillId="0" borderId="6" xfId="44" applyFont="1" applyFill="1" applyBorder="1" applyAlignment="1">
      <alignment horizontal="center" vertical="center"/>
    </xf>
    <xf numFmtId="0" fontId="6" fillId="0" borderId="1" xfId="44" applyFont="1" applyFill="1" applyBorder="1" applyAlignment="1">
      <alignment horizontal="left"/>
    </xf>
    <xf numFmtId="0" fontId="6" fillId="0" borderId="1" xfId="64" applyFont="1" applyFill="1" applyBorder="1" applyAlignment="1">
      <alignment horizontal="left" vertical="center"/>
    </xf>
    <xf numFmtId="0" fontId="15" fillId="0" borderId="1" xfId="44" applyFont="1" applyFill="1" applyBorder="1" applyAlignment="1">
      <alignment horizontal="center" vertical="center"/>
    </xf>
    <xf numFmtId="0" fontId="6" fillId="0" borderId="4" xfId="44" applyFont="1" applyFill="1" applyBorder="1" applyAlignment="1">
      <alignment horizontal="center" vertical="center"/>
    </xf>
    <xf numFmtId="0" fontId="6" fillId="0" borderId="5" xfId="44" applyFont="1" applyFill="1" applyBorder="1" applyAlignment="1">
      <alignment horizontal="center" vertical="center"/>
    </xf>
    <xf numFmtId="0" fontId="6" fillId="0" borderId="6" xfId="44" applyFont="1" applyFill="1" applyBorder="1" applyAlignment="1">
      <alignment horizontal="center" vertical="center"/>
    </xf>
    <xf numFmtId="0" fontId="6" fillId="0" borderId="1" xfId="44" applyFont="1" applyFill="1" applyBorder="1" applyAlignment="1">
      <alignment horizontal="left" vertical="center"/>
    </xf>
    <xf numFmtId="49" fontId="6" fillId="0" borderId="0" xfId="44" applyNumberFormat="1" applyFont="1" applyFill="1" applyAlignment="1">
      <alignment vertical="center"/>
    </xf>
    <xf numFmtId="14" fontId="6" fillId="0" borderId="1" xfId="44" applyNumberFormat="1" applyFont="1" applyFill="1" applyBorder="1" applyAlignment="1">
      <alignment horizontal="center" vertical="center"/>
    </xf>
    <xf numFmtId="179" fontId="6" fillId="0" borderId="1" xfId="44" applyNumberFormat="1" applyFont="1" applyFill="1" applyBorder="1" applyAlignment="1">
      <alignment horizontal="center" vertical="center"/>
    </xf>
    <xf numFmtId="180" fontId="6" fillId="0" borderId="1" xfId="44" applyNumberFormat="1" applyFont="1" applyFill="1" applyBorder="1" applyAlignment="1">
      <alignment horizontal="center" vertical="center"/>
    </xf>
    <xf numFmtId="181" fontId="6" fillId="0" borderId="1" xfId="44" applyNumberFormat="1" applyFont="1" applyFill="1" applyBorder="1" applyAlignment="1">
      <alignment horizontal="center" vertical="center"/>
    </xf>
    <xf numFmtId="43" fontId="6" fillId="0" borderId="1" xfId="44" applyNumberFormat="1" applyFont="1" applyFill="1" applyBorder="1" applyAlignment="1">
      <alignment horizontal="right" vertical="center"/>
    </xf>
    <xf numFmtId="0" fontId="6" fillId="0" borderId="0" xfId="44" applyFont="1" applyFill="1" applyBorder="1" applyAlignment="1">
      <alignment vertical="center"/>
    </xf>
    <xf numFmtId="0" fontId="6" fillId="0" borderId="0" xfId="55" applyFont="1" applyFill="1" applyAlignment="1">
      <alignment vertical="center"/>
    </xf>
    <xf numFmtId="0" fontId="13" fillId="0" borderId="0" xfId="55" applyFont="1" applyAlignment="1">
      <alignment vertical="center"/>
    </xf>
    <xf numFmtId="0" fontId="6" fillId="0" borderId="0" xfId="55" applyFont="1" applyAlignment="1">
      <alignment vertical="center"/>
    </xf>
    <xf numFmtId="0" fontId="6" fillId="0" borderId="0" xfId="55" applyFont="1" applyAlignment="1">
      <alignment horizontal="center" vertical="center"/>
    </xf>
    <xf numFmtId="176" fontId="4" fillId="0" borderId="0" xfId="11" applyNumberFormat="1" applyFill="1" applyAlignment="1" applyProtection="1">
      <alignment horizontal="left" vertical="center" shrinkToFit="1"/>
      <protection locked="0" hidden="1"/>
    </xf>
    <xf numFmtId="0" fontId="6" fillId="0" borderId="0" xfId="55" applyFont="1" applyFill="1" applyAlignment="1">
      <alignment horizontal="center" vertical="center" wrapText="1"/>
    </xf>
    <xf numFmtId="0" fontId="12" fillId="0" borderId="0" xfId="55" applyFont="1" applyAlignment="1">
      <alignment horizontal="center" vertical="center" wrapText="1"/>
    </xf>
    <xf numFmtId="0" fontId="13" fillId="0" borderId="0" xfId="55" applyFont="1" applyAlignment="1">
      <alignment horizontal="center" vertical="center" wrapText="1"/>
    </xf>
    <xf numFmtId="177" fontId="6" fillId="0" borderId="0" xfId="55" applyNumberFormat="1" applyFont="1" applyAlignment="1">
      <alignment vertical="center"/>
    </xf>
    <xf numFmtId="0" fontId="6" fillId="0" borderId="0" xfId="55" applyFont="1" applyAlignment="1">
      <alignment horizontal="right" vertical="center"/>
    </xf>
    <xf numFmtId="0" fontId="8" fillId="0" borderId="1" xfId="55" applyFont="1" applyBorder="1" applyAlignment="1">
      <alignment horizontal="center" vertical="center"/>
    </xf>
    <xf numFmtId="0" fontId="8" fillId="0" borderId="2" xfId="55" applyFont="1" applyBorder="1" applyAlignment="1">
      <alignment horizontal="center" vertical="center"/>
    </xf>
    <xf numFmtId="0" fontId="8" fillId="0" borderId="1" xfId="67" applyFont="1" applyFill="1" applyBorder="1" applyAlignment="1">
      <alignment horizontal="center" vertical="center"/>
    </xf>
    <xf numFmtId="0" fontId="8" fillId="0" borderId="3" xfId="55" applyFont="1" applyBorder="1" applyAlignment="1">
      <alignment horizontal="center" vertical="center"/>
    </xf>
    <xf numFmtId="0" fontId="6" fillId="0" borderId="1" xfId="67" applyFont="1" applyFill="1" applyBorder="1" applyAlignment="1">
      <alignment horizontal="center" vertical="center"/>
    </xf>
    <xf numFmtId="0" fontId="6" fillId="0" borderId="1" xfId="55" applyFont="1" applyBorder="1" applyAlignment="1">
      <alignment horizontal="left" vertical="center"/>
    </xf>
    <xf numFmtId="0" fontId="6" fillId="0" borderId="1" xfId="55" applyFont="1" applyFill="1" applyBorder="1" applyAlignment="1">
      <alignment horizontal="left" vertical="center"/>
    </xf>
    <xf numFmtId="0" fontId="8" fillId="0" borderId="1" xfId="55" applyFont="1" applyBorder="1" applyAlignment="1">
      <alignment horizontal="left" vertical="center"/>
    </xf>
    <xf numFmtId="0" fontId="8" fillId="0" borderId="4" xfId="55" applyFont="1" applyBorder="1" applyAlignment="1">
      <alignment horizontal="center" vertical="center"/>
    </xf>
    <xf numFmtId="0" fontId="8" fillId="0" borderId="5" xfId="55" applyFont="1" applyBorder="1" applyAlignment="1">
      <alignment horizontal="center" vertical="center"/>
    </xf>
    <xf numFmtId="0" fontId="8" fillId="0" borderId="6" xfId="55" applyFont="1" applyBorder="1" applyAlignment="1">
      <alignment horizontal="center" vertical="center"/>
    </xf>
    <xf numFmtId="49" fontId="6" fillId="0" borderId="0" xfId="55" applyNumberFormat="1" applyFont="1" applyAlignment="1">
      <alignment vertical="center"/>
    </xf>
    <xf numFmtId="0" fontId="6" fillId="0" borderId="4" xfId="55" applyFont="1" applyBorder="1" applyAlignment="1">
      <alignment horizontal="center" vertical="center"/>
    </xf>
    <xf numFmtId="0" fontId="6" fillId="0" borderId="6" xfId="55" applyFont="1" applyBorder="1" applyAlignment="1">
      <alignment horizontal="center" vertical="center"/>
    </xf>
    <xf numFmtId="0" fontId="8" fillId="0" borderId="1" xfId="56" applyFont="1" applyBorder="1" applyAlignment="1">
      <alignment horizontal="center" vertical="center" wrapText="1"/>
    </xf>
    <xf numFmtId="14" fontId="6" fillId="0" borderId="1" xfId="55" applyNumberFormat="1" applyFont="1" applyBorder="1" applyAlignment="1">
      <alignment horizontal="center" vertical="center"/>
    </xf>
    <xf numFmtId="43" fontId="6" fillId="0" borderId="1" xfId="55" applyNumberFormat="1" applyFont="1" applyBorder="1" applyAlignment="1">
      <alignment horizontal="right" vertical="center"/>
    </xf>
    <xf numFmtId="14" fontId="6" fillId="0" borderId="1" xfId="55" applyNumberFormat="1" applyFont="1" applyFill="1" applyBorder="1" applyAlignment="1">
      <alignment horizontal="center" vertical="center"/>
    </xf>
    <xf numFmtId="0" fontId="6" fillId="0" borderId="1" xfId="56" applyFont="1" applyBorder="1" applyAlignment="1">
      <alignment horizontal="center" vertical="center" wrapText="1"/>
    </xf>
    <xf numFmtId="0" fontId="8" fillId="0" borderId="2" xfId="55" applyFont="1" applyBorder="1" applyAlignment="1">
      <alignment horizontal="center" vertical="center" wrapText="1"/>
    </xf>
    <xf numFmtId="0" fontId="8" fillId="0" borderId="3" xfId="55" applyFont="1" applyBorder="1" applyAlignment="1">
      <alignment horizontal="center" vertical="center" wrapText="1"/>
    </xf>
    <xf numFmtId="0" fontId="6" fillId="0" borderId="1" xfId="55" applyNumberFormat="1" applyFont="1" applyBorder="1" applyAlignment="1">
      <alignment horizontal="center" vertical="center"/>
    </xf>
    <xf numFmtId="0" fontId="6" fillId="0" borderId="1" xfId="55" applyNumberFormat="1" applyFont="1" applyFill="1" applyBorder="1" applyAlignment="1">
      <alignment horizontal="center" vertical="center"/>
    </xf>
    <xf numFmtId="43" fontId="6" fillId="0" borderId="0" xfId="55" applyNumberFormat="1" applyFont="1" applyAlignment="1">
      <alignment vertical="center"/>
    </xf>
    <xf numFmtId="0" fontId="8" fillId="0" borderId="0" xfId="55" applyFont="1" applyAlignment="1">
      <alignment horizontal="right" vertical="center"/>
    </xf>
    <xf numFmtId="43" fontId="6" fillId="0" borderId="1" xfId="55" applyNumberFormat="1" applyFont="1" applyBorder="1" applyAlignment="1">
      <alignment vertical="center"/>
    </xf>
    <xf numFmtId="14" fontId="6" fillId="0" borderId="0" xfId="55" applyNumberFormat="1" applyFont="1" applyAlignment="1">
      <alignment vertical="center"/>
    </xf>
    <xf numFmtId="0" fontId="8" fillId="0" borderId="0" xfId="55" applyFont="1" applyAlignment="1">
      <alignment vertical="center"/>
    </xf>
    <xf numFmtId="43" fontId="8" fillId="0" borderId="1" xfId="55" applyNumberFormat="1" applyFont="1" applyBorder="1" applyAlignment="1">
      <alignment vertical="center"/>
    </xf>
    <xf numFmtId="43" fontId="6" fillId="0" borderId="1" xfId="55" applyNumberFormat="1" applyFont="1" applyFill="1" applyBorder="1" applyAlignment="1">
      <alignment vertical="center"/>
    </xf>
    <xf numFmtId="14" fontId="6" fillId="0" borderId="0" xfId="55" applyNumberFormat="1" applyFont="1" applyFill="1" applyAlignment="1">
      <alignment vertical="center"/>
    </xf>
    <xf numFmtId="0" fontId="8" fillId="0" borderId="0" xfId="55" applyFont="1" applyFill="1" applyAlignment="1">
      <alignment vertical="center"/>
    </xf>
    <xf numFmtId="43" fontId="6" fillId="0" borderId="1" xfId="55" applyNumberFormat="1" applyFont="1" applyBorder="1" applyAlignment="1">
      <alignment vertical="center" shrinkToFit="1"/>
    </xf>
    <xf numFmtId="0" fontId="6" fillId="0" borderId="1" xfId="55" applyFont="1" applyBorder="1" applyAlignment="1">
      <alignment vertical="center"/>
    </xf>
    <xf numFmtId="0" fontId="13" fillId="0" borderId="0" xfId="55" applyFont="1" applyFill="1" applyAlignment="1">
      <alignment vertical="center"/>
    </xf>
    <xf numFmtId="0" fontId="6" fillId="0" borderId="0" xfId="55" applyFont="1" applyFill="1" applyAlignment="1">
      <alignment horizontal="center" vertical="center"/>
    </xf>
    <xf numFmtId="0" fontId="6" fillId="0" borderId="0" xfId="55" applyNumberFormat="1" applyFont="1" applyFill="1" applyAlignment="1">
      <alignment vertical="center"/>
    </xf>
    <xf numFmtId="43" fontId="6" fillId="0" borderId="0" xfId="20" applyNumberFormat="1" applyFont="1" applyFill="1" applyAlignment="1">
      <alignment vertical="center"/>
    </xf>
    <xf numFmtId="176" fontId="16" fillId="0" borderId="0" xfId="62" applyNumberFormat="1" applyFont="1" applyFill="1" applyAlignment="1" applyProtection="1">
      <alignment horizontal="left" vertical="center" shrinkToFit="1"/>
      <protection locked="0" hidden="1"/>
    </xf>
    <xf numFmtId="0" fontId="17" fillId="0" borderId="0" xfId="55" applyFont="1" applyFill="1" applyAlignment="1">
      <alignment horizontal="center" vertical="center" wrapText="1"/>
    </xf>
    <xf numFmtId="0" fontId="13" fillId="0" borderId="0" xfId="55" applyFont="1" applyFill="1" applyAlignment="1">
      <alignment horizontal="center" vertical="center" wrapText="1"/>
    </xf>
    <xf numFmtId="0" fontId="8" fillId="0" borderId="2" xfId="55" applyFont="1" applyFill="1" applyBorder="1" applyAlignment="1">
      <alignment horizontal="center" vertical="center"/>
    </xf>
    <xf numFmtId="0" fontId="6" fillId="0" borderId="1" xfId="43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 wrapText="1"/>
    </xf>
    <xf numFmtId="0" fontId="6" fillId="0" borderId="2" xfId="55" applyFont="1" applyFill="1" applyBorder="1" applyAlignment="1">
      <alignment horizontal="center" vertical="center" wrapText="1"/>
    </xf>
    <xf numFmtId="0" fontId="6" fillId="0" borderId="3" xfId="55" applyFont="1" applyFill="1" applyBorder="1" applyAlignment="1">
      <alignment horizontal="center" vertical="center" wrapText="1"/>
    </xf>
    <xf numFmtId="0" fontId="6" fillId="0" borderId="1" xfId="58" applyFont="1" applyFill="1" applyBorder="1" applyAlignment="1">
      <alignment horizontal="left" vertical="center" shrinkToFit="1"/>
    </xf>
    <xf numFmtId="0" fontId="6" fillId="0" borderId="1" xfId="55" applyNumberFormat="1" applyFont="1" applyFill="1" applyBorder="1" applyAlignment="1">
      <alignment horizontal="left" vertical="center"/>
    </xf>
    <xf numFmtId="14" fontId="6" fillId="0" borderId="1" xfId="58" applyNumberFormat="1" applyFont="1" applyFill="1" applyBorder="1" applyAlignment="1">
      <alignment horizontal="right" vertical="center"/>
    </xf>
    <xf numFmtId="14" fontId="6" fillId="0" borderId="1" xfId="58" applyNumberFormat="1" applyFont="1" applyFill="1" applyBorder="1" applyAlignment="1">
      <alignment horizontal="left" vertical="center"/>
    </xf>
    <xf numFmtId="0" fontId="6" fillId="0" borderId="1" xfId="58" applyFont="1" applyFill="1" applyBorder="1" applyAlignment="1">
      <alignment horizontal="left" vertical="center"/>
    </xf>
    <xf numFmtId="43" fontId="6" fillId="0" borderId="0" xfId="20" applyNumberFormat="1" applyFont="1" applyFill="1" applyAlignment="1">
      <alignment horizontal="center" vertical="center" wrapText="1"/>
    </xf>
    <xf numFmtId="43" fontId="13" fillId="0" borderId="0" xfId="20" applyNumberFormat="1" applyFont="1" applyFill="1" applyAlignment="1">
      <alignment horizontal="center" vertical="center" wrapText="1"/>
    </xf>
    <xf numFmtId="43" fontId="6" fillId="0" borderId="1" xfId="57" applyNumberFormat="1" applyFont="1" applyFill="1" applyBorder="1" applyAlignment="1">
      <alignment horizontal="left" vertical="center"/>
    </xf>
    <xf numFmtId="43" fontId="6" fillId="0" borderId="1" xfId="20" applyNumberFormat="1" applyFont="1" applyFill="1" applyBorder="1" applyAlignment="1">
      <alignment horizontal="right" vertical="center"/>
    </xf>
    <xf numFmtId="43" fontId="6" fillId="0" borderId="1" xfId="55" applyNumberFormat="1" applyFont="1" applyFill="1" applyBorder="1" applyAlignment="1">
      <alignment horizontal="center" vertical="center"/>
    </xf>
    <xf numFmtId="43" fontId="6" fillId="0" borderId="4" xfId="20" applyNumberFormat="1" applyFont="1" applyFill="1" applyBorder="1" applyAlignment="1">
      <alignment horizontal="right" vertical="center"/>
    </xf>
    <xf numFmtId="43" fontId="6" fillId="0" borderId="4" xfId="20" applyNumberFormat="1" applyFont="1" applyFill="1" applyBorder="1" applyAlignment="1">
      <alignment horizontal="center" vertical="center"/>
    </xf>
    <xf numFmtId="43" fontId="6" fillId="0" borderId="6" xfId="20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43" fontId="6" fillId="0" borderId="1" xfId="58" applyNumberFormat="1" applyFont="1" applyFill="1" applyBorder="1" applyAlignment="1">
      <alignment horizontal="center" vertical="center"/>
    </xf>
    <xf numFmtId="3" fontId="6" fillId="0" borderId="1" xfId="55" applyNumberFormat="1" applyFont="1" applyFill="1" applyBorder="1" applyAlignment="1">
      <alignment horizontal="center" vertical="center"/>
    </xf>
    <xf numFmtId="177" fontId="6" fillId="0" borderId="1" xfId="20" applyNumberFormat="1" applyFont="1" applyFill="1" applyBorder="1" applyAlignment="1">
      <alignment horizontal="right" vertical="center"/>
    </xf>
    <xf numFmtId="177" fontId="6" fillId="0" borderId="1" xfId="55" applyNumberFormat="1" applyFont="1" applyFill="1" applyBorder="1" applyAlignment="1">
      <alignment horizontal="center" vertical="center"/>
    </xf>
    <xf numFmtId="0" fontId="6" fillId="0" borderId="0" xfId="55" applyFont="1" applyFill="1" applyAlignment="1">
      <alignment horizontal="right" vertical="center"/>
    </xf>
    <xf numFmtId="43" fontId="6" fillId="0" borderId="2" xfId="20" applyNumberFormat="1" applyFont="1" applyFill="1" applyBorder="1" applyAlignment="1">
      <alignment horizontal="center" vertical="center"/>
    </xf>
    <xf numFmtId="43" fontId="6" fillId="0" borderId="1" xfId="20" applyNumberFormat="1" applyFont="1" applyFill="1" applyBorder="1" applyAlignment="1">
      <alignment horizontal="center" vertical="center" wrapText="1"/>
    </xf>
    <xf numFmtId="0" fontId="6" fillId="0" borderId="0" xfId="61" applyFont="1" applyAlignment="1" applyProtection="1">
      <alignment horizontal="center" vertical="center" wrapText="1"/>
      <protection locked="0"/>
    </xf>
    <xf numFmtId="43" fontId="6" fillId="0" borderId="3" xfId="20" applyNumberFormat="1" applyFont="1" applyFill="1" applyBorder="1" applyAlignment="1">
      <alignment horizontal="center" vertical="center"/>
    </xf>
    <xf numFmtId="0" fontId="6" fillId="0" borderId="1" xfId="55" applyNumberFormat="1" applyFont="1" applyFill="1" applyBorder="1" applyAlignment="1">
      <alignment horizontal="left" vertical="center" shrinkToFit="1"/>
    </xf>
    <xf numFmtId="0" fontId="6" fillId="0" borderId="0" xfId="55" applyNumberFormat="1" applyFont="1" applyFill="1" applyBorder="1" applyAlignment="1">
      <alignment vertical="center"/>
    </xf>
    <xf numFmtId="4" fontId="6" fillId="0" borderId="0" xfId="55" applyNumberFormat="1" applyFont="1" applyFill="1" applyAlignment="1">
      <alignment vertical="center"/>
    </xf>
    <xf numFmtId="0" fontId="6" fillId="0" borderId="1" xfId="55" applyNumberFormat="1" applyFont="1" applyFill="1" applyBorder="1" applyAlignment="1">
      <alignment horizontal="right" vertical="center"/>
    </xf>
    <xf numFmtId="0" fontId="8" fillId="0" borderId="1" xfId="55" applyNumberFormat="1" applyFont="1" applyFill="1" applyBorder="1" applyAlignment="1">
      <alignment horizontal="left" vertical="center" shrinkToFit="1"/>
    </xf>
    <xf numFmtId="43" fontId="6" fillId="0" borderId="0" xfId="55" applyNumberFormat="1" applyFont="1" applyFill="1" applyAlignment="1">
      <alignment vertical="center"/>
    </xf>
    <xf numFmtId="0" fontId="6" fillId="0" borderId="0" xfId="61" applyFont="1" applyAlignment="1" applyProtection="1">
      <alignment vertical="center"/>
      <protection locked="0"/>
    </xf>
    <xf numFmtId="0" fontId="6" fillId="0" borderId="4" xfId="55" applyNumberFormat="1" applyFont="1" applyFill="1" applyBorder="1" applyAlignment="1">
      <alignment horizontal="center" vertical="center"/>
    </xf>
    <xf numFmtId="0" fontId="6" fillId="0" borderId="5" xfId="55" applyNumberFormat="1" applyFont="1" applyFill="1" applyBorder="1" applyAlignment="1">
      <alignment horizontal="center" vertical="center"/>
    </xf>
    <xf numFmtId="0" fontId="6" fillId="0" borderId="6" xfId="55" applyNumberFormat="1" applyFont="1" applyFill="1" applyBorder="1" applyAlignment="1">
      <alignment horizontal="center" vertical="center"/>
    </xf>
    <xf numFmtId="0" fontId="6" fillId="0" borderId="4" xfId="55" applyFont="1" applyFill="1" applyBorder="1" applyAlignment="1">
      <alignment horizontal="center" vertical="center"/>
    </xf>
    <xf numFmtId="0" fontId="6" fillId="0" borderId="5" xfId="55" applyFont="1" applyFill="1" applyBorder="1" applyAlignment="1">
      <alignment horizontal="center" vertical="center"/>
    </xf>
    <xf numFmtId="0" fontId="6" fillId="0" borderId="6" xfId="55" applyFont="1" applyFill="1" applyBorder="1" applyAlignment="1">
      <alignment horizontal="center" vertical="center"/>
    </xf>
    <xf numFmtId="0" fontId="6" fillId="0" borderId="1" xfId="55" applyFont="1" applyFill="1" applyBorder="1"/>
    <xf numFmtId="0" fontId="6" fillId="0" borderId="1" xfId="55" applyFont="1" applyFill="1" applyBorder="1" applyAlignment="1">
      <alignment vertical="center"/>
    </xf>
    <xf numFmtId="49" fontId="6" fillId="0" borderId="0" xfId="55" applyNumberFormat="1" applyFont="1" applyFill="1" applyAlignment="1">
      <alignment vertical="center"/>
    </xf>
    <xf numFmtId="43" fontId="6" fillId="0" borderId="1" xfId="57" applyNumberFormat="1" applyFont="1" applyFill="1" applyBorder="1" applyAlignment="1">
      <alignment horizontal="center" vertical="center"/>
    </xf>
    <xf numFmtId="0" fontId="6" fillId="0" borderId="0" xfId="55" applyFont="1" applyFill="1" applyBorder="1" applyAlignment="1">
      <alignment horizontal="center" vertical="center"/>
    </xf>
    <xf numFmtId="4" fontId="6" fillId="0" borderId="1" xfId="55" applyNumberFormat="1" applyFont="1" applyFill="1" applyBorder="1"/>
    <xf numFmtId="4" fontId="6" fillId="0" borderId="0" xfId="55" applyNumberFormat="1" applyFont="1" applyFill="1" applyBorder="1"/>
    <xf numFmtId="43" fontId="6" fillId="0" borderId="0" xfId="55" applyNumberFormat="1" applyFont="1" applyFill="1" applyBorder="1" applyAlignment="1">
      <alignment horizontal="right" vertical="center"/>
    </xf>
    <xf numFmtId="0" fontId="6" fillId="0" borderId="0" xfId="55" applyFont="1" applyFill="1" applyBorder="1" applyAlignment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18" fillId="0" borderId="0" xfId="55" applyFont="1" applyFill="1" applyAlignment="1">
      <alignment vertical="center"/>
    </xf>
    <xf numFmtId="182" fontId="6" fillId="0" borderId="0" xfId="55" applyNumberFormat="1" applyFont="1" applyFill="1" applyAlignment="1">
      <alignment vertical="center"/>
    </xf>
    <xf numFmtId="183" fontId="6" fillId="0" borderId="0" xfId="55" applyNumberFormat="1" applyFont="1" applyFill="1" applyAlignment="1">
      <alignment vertical="center"/>
    </xf>
    <xf numFmtId="179" fontId="6" fillId="0" borderId="0" xfId="55" applyNumberFormat="1" applyFont="1" applyFill="1" applyAlignment="1">
      <alignment vertical="center"/>
    </xf>
    <xf numFmtId="0" fontId="12" fillId="0" borderId="0" xfId="55" applyFont="1" applyFill="1" applyAlignment="1">
      <alignment horizontal="center" vertical="center" wrapText="1"/>
    </xf>
    <xf numFmtId="0" fontId="8" fillId="0" borderId="1" xfId="55" applyFont="1" applyFill="1" applyBorder="1" applyAlignment="1">
      <alignment vertical="center"/>
    </xf>
    <xf numFmtId="0" fontId="8" fillId="0" borderId="1" xfId="58" applyFont="1" applyFill="1" applyBorder="1" applyAlignment="1">
      <alignment horizontal="left" vertical="center" shrinkToFit="1"/>
    </xf>
    <xf numFmtId="0" fontId="18" fillId="0" borderId="1" xfId="58" applyFont="1" applyFill="1" applyBorder="1" applyAlignment="1">
      <alignment horizontal="left" vertical="center" shrinkToFit="1"/>
    </xf>
    <xf numFmtId="0" fontId="18" fillId="0" borderId="1" xfId="55" applyFont="1" applyFill="1" applyBorder="1" applyAlignment="1">
      <alignment vertical="center" shrinkToFit="1"/>
    </xf>
    <xf numFmtId="0" fontId="18" fillId="0" borderId="1" xfId="55" applyFont="1" applyFill="1" applyBorder="1" applyAlignment="1">
      <alignment horizontal="center" vertical="center" shrinkToFit="1"/>
    </xf>
    <xf numFmtId="0" fontId="8" fillId="0" borderId="1" xfId="58" applyFont="1" applyFill="1" applyBorder="1" applyAlignment="1">
      <alignment horizontal="left" vertical="center"/>
    </xf>
    <xf numFmtId="0" fontId="18" fillId="0" borderId="1" xfId="58" applyFont="1" applyFill="1" applyBorder="1" applyAlignment="1">
      <alignment horizontal="left" vertical="center"/>
    </xf>
    <xf numFmtId="0" fontId="18" fillId="0" borderId="1" xfId="55" applyFont="1" applyFill="1" applyBorder="1" applyAlignment="1">
      <alignment vertical="center"/>
    </xf>
    <xf numFmtId="0" fontId="18" fillId="0" borderId="1" xfId="55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left" vertical="center"/>
    </xf>
    <xf numFmtId="0" fontId="8" fillId="0" borderId="4" xfId="55" applyFont="1" applyFill="1" applyBorder="1" applyAlignment="1">
      <alignment horizontal="center" vertical="center"/>
    </xf>
    <xf numFmtId="0" fontId="8" fillId="0" borderId="5" xfId="55" applyFont="1" applyFill="1" applyBorder="1" applyAlignment="1">
      <alignment horizontal="center" vertical="center"/>
    </xf>
    <xf numFmtId="0" fontId="8" fillId="0" borderId="6" xfId="55" applyFont="1" applyFill="1" applyBorder="1" applyAlignment="1">
      <alignment horizontal="center" vertical="center"/>
    </xf>
    <xf numFmtId="0" fontId="18" fillId="0" borderId="1" xfId="55" applyNumberFormat="1" applyFont="1" applyFill="1" applyBorder="1" applyAlignment="1">
      <alignment horizontal="left" vertical="center"/>
    </xf>
    <xf numFmtId="0" fontId="18" fillId="0" borderId="1" xfId="55" applyFont="1" applyFill="1" applyBorder="1" applyAlignment="1">
      <alignment horizontal="left" vertical="center"/>
    </xf>
    <xf numFmtId="0" fontId="18" fillId="0" borderId="4" xfId="55" applyFont="1" applyFill="1" applyBorder="1" applyAlignment="1">
      <alignment horizontal="center" vertical="center"/>
    </xf>
    <xf numFmtId="0" fontId="18" fillId="0" borderId="5" xfId="55" applyFont="1" applyFill="1" applyBorder="1" applyAlignment="1">
      <alignment horizontal="center" vertical="center"/>
    </xf>
    <xf numFmtId="0" fontId="18" fillId="0" borderId="6" xfId="55" applyFont="1" applyFill="1" applyBorder="1" applyAlignment="1">
      <alignment horizontal="center" vertical="center"/>
    </xf>
    <xf numFmtId="0" fontId="18" fillId="0" borderId="1" xfId="55" applyFont="1" applyFill="1" applyBorder="1" applyAlignment="1">
      <alignment horizontal="left" vertical="center" shrinkToFit="1"/>
    </xf>
    <xf numFmtId="0" fontId="8" fillId="0" borderId="2" xfId="59" applyFont="1" applyFill="1" applyBorder="1" applyAlignment="1">
      <alignment horizontal="center" vertical="center" wrapText="1"/>
    </xf>
    <xf numFmtId="0" fontId="6" fillId="0" borderId="3" xfId="59" applyFont="1" applyFill="1" applyBorder="1" applyAlignment="1">
      <alignment horizontal="center" vertical="center" wrapText="1"/>
    </xf>
    <xf numFmtId="182" fontId="8" fillId="0" borderId="1" xfId="55" applyNumberFormat="1" applyFont="1" applyFill="1" applyBorder="1" applyAlignment="1">
      <alignment horizontal="center" vertical="center"/>
    </xf>
    <xf numFmtId="0" fontId="18" fillId="0" borderId="1" xfId="55" applyFont="1" applyFill="1" applyBorder="1" applyAlignment="1">
      <alignment horizontal="right" vertical="center"/>
    </xf>
    <xf numFmtId="43" fontId="18" fillId="0" borderId="1" xfId="57" applyNumberFormat="1" applyFont="1" applyFill="1" applyBorder="1" applyAlignment="1">
      <alignment horizontal="left" vertical="center"/>
    </xf>
    <xf numFmtId="43" fontId="18" fillId="0" borderId="1" xfId="55" applyNumberFormat="1" applyFont="1" applyFill="1" applyBorder="1" applyAlignment="1">
      <alignment horizontal="right" vertical="center"/>
    </xf>
    <xf numFmtId="43" fontId="18" fillId="0" borderId="1" xfId="57" applyNumberFormat="1" applyFont="1" applyFill="1" applyBorder="1" applyAlignment="1">
      <alignment horizontal="right" vertical="center"/>
    </xf>
    <xf numFmtId="43" fontId="18" fillId="0" borderId="1" xfId="20" applyNumberFormat="1" applyFont="1" applyFill="1" applyBorder="1" applyAlignment="1">
      <alignment horizontal="right" vertical="center"/>
    </xf>
    <xf numFmtId="14" fontId="18" fillId="0" borderId="1" xfId="58" applyNumberFormat="1" applyFont="1" applyFill="1" applyBorder="1" applyAlignment="1">
      <alignment horizontal="left" vertical="center"/>
    </xf>
    <xf numFmtId="183" fontId="8" fillId="0" borderId="1" xfId="55" applyNumberFormat="1" applyFont="1" applyFill="1" applyBorder="1" applyAlignment="1">
      <alignment horizontal="center" vertical="center"/>
    </xf>
    <xf numFmtId="182" fontId="18" fillId="0" borderId="1" xfId="55" applyNumberFormat="1" applyFont="1" applyFill="1" applyBorder="1" applyAlignment="1">
      <alignment horizontal="right" vertical="center"/>
    </xf>
    <xf numFmtId="180" fontId="6" fillId="0" borderId="1" xfId="55" applyNumberFormat="1" applyFont="1" applyFill="1" applyBorder="1" applyAlignment="1">
      <alignment horizontal="center" vertical="center"/>
    </xf>
    <xf numFmtId="183" fontId="18" fillId="0" borderId="1" xfId="55" applyNumberFormat="1" applyFont="1" applyFill="1" applyBorder="1" applyAlignment="1">
      <alignment horizontal="center" vertical="center"/>
    </xf>
    <xf numFmtId="43" fontId="6" fillId="0" borderId="0" xfId="9" applyNumberFormat="1" applyFont="1" applyFill="1" applyAlignment="1">
      <alignment vertical="center"/>
    </xf>
    <xf numFmtId="179" fontId="12" fillId="0" borderId="0" xfId="55" applyNumberFormat="1" applyFont="1" applyFill="1" applyAlignment="1">
      <alignment horizontal="center" vertical="center" wrapText="1"/>
    </xf>
    <xf numFmtId="0" fontId="13" fillId="0" borderId="0" xfId="55" applyFont="1" applyFill="1" applyAlignment="1">
      <alignment vertical="center" wrapText="1"/>
    </xf>
    <xf numFmtId="0" fontId="13" fillId="0" borderId="0" xfId="55" applyFont="1" applyFill="1" applyBorder="1" applyAlignment="1">
      <alignment vertical="center" wrapText="1"/>
    </xf>
    <xf numFmtId="0" fontId="8" fillId="0" borderId="0" xfId="55" applyFont="1" applyFill="1" applyBorder="1" applyAlignment="1">
      <alignment horizontal="right" vertical="center"/>
    </xf>
    <xf numFmtId="179" fontId="8" fillId="0" borderId="1" xfId="55" applyNumberFormat="1" applyFont="1" applyFill="1" applyBorder="1" applyAlignment="1">
      <alignment horizontal="center" vertical="center" wrapText="1"/>
    </xf>
    <xf numFmtId="179" fontId="6" fillId="0" borderId="1" xfId="55" applyNumberFormat="1" applyFont="1" applyFill="1" applyBorder="1" applyAlignment="1">
      <alignment horizontal="center" vertical="center" wrapText="1"/>
    </xf>
    <xf numFmtId="43" fontId="6" fillId="0" borderId="3" xfId="55" applyNumberFormat="1" applyFont="1" applyFill="1" applyBorder="1" applyAlignment="1">
      <alignment horizontal="center" vertical="center"/>
    </xf>
    <xf numFmtId="179" fontId="18" fillId="0" borderId="1" xfId="20" applyNumberFormat="1" applyFont="1" applyFill="1" applyBorder="1" applyAlignment="1">
      <alignment horizontal="right" vertical="center"/>
    </xf>
    <xf numFmtId="179" fontId="6" fillId="0" borderId="1" xfId="55" applyNumberFormat="1" applyFont="1" applyFill="1" applyBorder="1" applyAlignment="1">
      <alignment horizontal="right" vertical="center"/>
    </xf>
    <xf numFmtId="0" fontId="8" fillId="0" borderId="0" xfId="55" applyFont="1" applyFill="1" applyAlignment="1">
      <alignment horizontal="center" vertical="center"/>
    </xf>
    <xf numFmtId="49" fontId="8" fillId="0" borderId="0" xfId="55" applyNumberFormat="1" applyFont="1" applyFill="1" applyAlignment="1">
      <alignment horizontal="center" vertical="center"/>
    </xf>
    <xf numFmtId="0" fontId="6" fillId="0" borderId="0" xfId="14" applyFont="1" applyFill="1" applyAlignment="1">
      <alignment vertical="center"/>
    </xf>
    <xf numFmtId="176" fontId="19" fillId="0" borderId="0" xfId="11" applyNumberFormat="1" applyFont="1" applyFill="1" applyAlignment="1" applyProtection="1">
      <alignment horizontal="left" vertical="center" shrinkToFit="1"/>
      <protection locked="0" hidden="1"/>
    </xf>
    <xf numFmtId="0" fontId="11" fillId="0" borderId="0" xfId="11" applyFont="1" applyFill="1" applyAlignment="1" applyProtection="1">
      <alignment horizontal="left" vertical="center" wrapText="1"/>
    </xf>
    <xf numFmtId="177" fontId="8" fillId="0" borderId="0" xfId="55" applyNumberFormat="1" applyFont="1" applyFill="1" applyAlignment="1">
      <alignment vertical="center"/>
    </xf>
    <xf numFmtId="183" fontId="8" fillId="0" borderId="1" xfId="55" applyNumberFormat="1" applyFont="1" applyFill="1" applyBorder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49" fontId="8" fillId="0" borderId="3" xfId="55" applyNumberFormat="1" applyFont="1" applyFill="1" applyBorder="1" applyAlignment="1">
      <alignment horizontal="center" vertical="center" wrapText="1"/>
    </xf>
    <xf numFmtId="49" fontId="8" fillId="0" borderId="1" xfId="55" applyNumberFormat="1" applyFont="1" applyFill="1" applyBorder="1" applyAlignment="1">
      <alignment horizontal="center" vertical="center"/>
    </xf>
    <xf numFmtId="182" fontId="6" fillId="0" borderId="1" xfId="55" applyNumberFormat="1" applyFont="1" applyFill="1" applyBorder="1" applyAlignment="1">
      <alignment vertical="center"/>
    </xf>
    <xf numFmtId="182" fontId="8" fillId="0" borderId="1" xfId="55" applyNumberFormat="1" applyFont="1" applyFill="1" applyBorder="1" applyAlignment="1">
      <alignment vertical="center"/>
    </xf>
    <xf numFmtId="0" fontId="8" fillId="0" borderId="1" xfId="55" applyFont="1" applyFill="1" applyBorder="1" applyAlignment="1">
      <alignment horizontal="center"/>
    </xf>
    <xf numFmtId="0" fontId="8" fillId="0" borderId="6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shrinkToFit="1"/>
    </xf>
    <xf numFmtId="0" fontId="8" fillId="0" borderId="1" xfId="55" applyNumberFormat="1" applyFont="1" applyFill="1" applyBorder="1" applyAlignment="1">
      <alignment horizontal="right" vertical="center"/>
    </xf>
    <xf numFmtId="43" fontId="8" fillId="0" borderId="1" xfId="55" applyNumberFormat="1" applyFont="1" applyFill="1" applyBorder="1" applyAlignment="1">
      <alignment horizontal="right" vertical="center"/>
    </xf>
    <xf numFmtId="0" fontId="8" fillId="0" borderId="1" xfId="55" applyFont="1" applyFill="1" applyBorder="1"/>
    <xf numFmtId="0" fontId="8" fillId="0" borderId="0" xfId="55" applyNumberFormat="1" applyFont="1" applyFill="1" applyAlignment="1">
      <alignment vertical="center"/>
    </xf>
    <xf numFmtId="0" fontId="8" fillId="0" borderId="0" xfId="14" applyFont="1" applyFill="1" applyAlignment="1">
      <alignment vertical="center"/>
    </xf>
    <xf numFmtId="0" fontId="8" fillId="0" borderId="7" xfId="55" applyFont="1" applyFill="1" applyBorder="1" applyAlignment="1">
      <alignment horizontal="center" vertical="center"/>
    </xf>
    <xf numFmtId="0" fontId="8" fillId="0" borderId="8" xfId="55" applyFont="1" applyFill="1" applyBorder="1" applyAlignment="1">
      <alignment horizontal="center" vertical="center"/>
    </xf>
    <xf numFmtId="0" fontId="8" fillId="0" borderId="9" xfId="55" applyFont="1" applyFill="1" applyBorder="1" applyAlignment="1">
      <alignment horizontal="center" vertical="center"/>
    </xf>
    <xf numFmtId="43" fontId="6" fillId="0" borderId="1" xfId="14" applyNumberFormat="1" applyFont="1" applyFill="1" applyBorder="1" applyAlignment="1">
      <alignment horizontal="right" vertical="center" wrapText="1"/>
    </xf>
    <xf numFmtId="182" fontId="6" fillId="0" borderId="1" xfId="55" applyNumberFormat="1" applyFont="1" applyFill="1" applyBorder="1" applyAlignment="1">
      <alignment horizontal="right" vertical="center"/>
    </xf>
    <xf numFmtId="182" fontId="6" fillId="0" borderId="1" xfId="14" applyNumberFormat="1" applyFont="1" applyFill="1" applyBorder="1" applyAlignment="1">
      <alignment horizontal="right" vertical="center" wrapText="1"/>
    </xf>
    <xf numFmtId="0" fontId="6" fillId="0" borderId="1" xfId="14" applyFont="1" applyFill="1" applyBorder="1" applyAlignment="1">
      <alignment vertical="center"/>
    </xf>
    <xf numFmtId="0" fontId="6" fillId="0" borderId="1" xfId="14" applyNumberFormat="1" applyFont="1" applyFill="1" applyBorder="1" applyAlignment="1">
      <alignment horizontal="right" vertical="center"/>
    </xf>
    <xf numFmtId="0" fontId="8" fillId="0" borderId="3" xfId="55" applyFont="1" applyFill="1" applyBorder="1" applyAlignment="1">
      <alignment horizontal="center" vertical="center"/>
    </xf>
    <xf numFmtId="9" fontId="6" fillId="0" borderId="1" xfId="55" applyNumberFormat="1" applyFont="1" applyFill="1" applyBorder="1" applyAlignment="1">
      <alignment horizontal="right" vertical="center"/>
    </xf>
    <xf numFmtId="0" fontId="6" fillId="0" borderId="0" xfId="55" applyFont="1" applyFill="1" applyAlignment="1">
      <alignment horizontal="left" vertical="center" shrinkToFit="1"/>
    </xf>
    <xf numFmtId="0" fontId="6" fillId="0" borderId="0" xfId="14" applyFont="1" applyFill="1" applyAlignment="1">
      <alignment horizontal="right" vertical="center"/>
    </xf>
    <xf numFmtId="181" fontId="6" fillId="0" borderId="0" xfId="55" applyNumberFormat="1" applyFont="1" applyFill="1" applyAlignment="1">
      <alignment vertical="center"/>
    </xf>
    <xf numFmtId="0" fontId="11" fillId="0" borderId="0" xfId="11" applyFont="1" applyFill="1" applyAlignment="1" applyProtection="1">
      <alignment horizontal="left" vertical="center" shrinkToFit="1"/>
    </xf>
    <xf numFmtId="0" fontId="6" fillId="0" borderId="0" xfId="55" applyFont="1" applyFill="1" applyAlignment="1">
      <alignment horizontal="right" vertical="center" wrapText="1"/>
    </xf>
    <xf numFmtId="0" fontId="8" fillId="0" borderId="0" xfId="55" applyFont="1" applyFill="1" applyAlignment="1">
      <alignment horizontal="left" vertical="center" shrinkToFit="1"/>
    </xf>
    <xf numFmtId="0" fontId="8" fillId="0" borderId="2" xfId="55" applyFont="1" applyFill="1" applyBorder="1" applyAlignment="1">
      <alignment horizontal="center" vertical="center" shrinkToFit="1"/>
    </xf>
    <xf numFmtId="0" fontId="8" fillId="0" borderId="3" xfId="55" applyFont="1" applyFill="1" applyBorder="1" applyAlignment="1">
      <alignment horizontal="center" vertical="center" shrinkToFit="1"/>
    </xf>
    <xf numFmtId="0" fontId="6" fillId="0" borderId="1" xfId="55" applyFont="1" applyFill="1" applyBorder="1" applyAlignment="1">
      <alignment horizontal="center" vertical="center" shrinkToFit="1"/>
    </xf>
    <xf numFmtId="0" fontId="8" fillId="0" borderId="1" xfId="55" applyFont="1" applyFill="1" applyBorder="1" applyAlignment="1">
      <alignment shrinkToFit="1"/>
    </xf>
    <xf numFmtId="0" fontId="8" fillId="0" borderId="1" xfId="55" applyFont="1" applyFill="1" applyBorder="1" applyAlignment="1">
      <alignment horizontal="center" shrinkToFit="1"/>
    </xf>
    <xf numFmtId="0" fontId="8" fillId="0" borderId="1" xfId="55" applyFont="1" applyFill="1" applyBorder="1" applyAlignment="1">
      <alignment horizontal="center" vertical="center" shrinkToFit="1"/>
    </xf>
    <xf numFmtId="182" fontId="8" fillId="0" borderId="1" xfId="55" applyNumberFormat="1" applyFont="1" applyFill="1" applyBorder="1" applyAlignment="1">
      <alignment horizontal="right" vertical="center" shrinkToFit="1"/>
    </xf>
    <xf numFmtId="0" fontId="8" fillId="0" borderId="1" xfId="55" applyFont="1" applyFill="1" applyBorder="1" applyAlignment="1">
      <alignment horizontal="left" vertical="center" shrinkToFit="1"/>
    </xf>
    <xf numFmtId="182" fontId="8" fillId="0" borderId="1" xfId="55" applyNumberFormat="1" applyFont="1" applyFill="1" applyBorder="1" applyAlignment="1">
      <alignment horizontal="right" vertical="center"/>
    </xf>
    <xf numFmtId="0" fontId="8" fillId="0" borderId="1" xfId="55" applyFont="1" applyFill="1" applyBorder="1" applyAlignment="1"/>
    <xf numFmtId="0" fontId="8" fillId="0" borderId="0" xfId="55" applyFont="1" applyFill="1" applyBorder="1" applyAlignment="1">
      <alignment horizontal="center" vertical="center"/>
    </xf>
    <xf numFmtId="0" fontId="8" fillId="0" borderId="0" xfId="55" applyFont="1" applyFill="1" applyBorder="1" applyAlignment="1">
      <alignment vertical="center"/>
    </xf>
    <xf numFmtId="43" fontId="8" fillId="0" borderId="0" xfId="55" applyNumberFormat="1" applyFont="1" applyFill="1" applyBorder="1" applyAlignment="1">
      <alignment horizontal="right" vertical="center"/>
    </xf>
    <xf numFmtId="49" fontId="8" fillId="0" borderId="0" xfId="55" applyNumberFormat="1" applyFont="1" applyFill="1" applyAlignment="1">
      <alignment vertical="center"/>
    </xf>
    <xf numFmtId="0" fontId="8" fillId="0" borderId="0" xfId="55" applyFont="1" applyFill="1" applyAlignment="1">
      <alignment horizontal="right" vertical="center" shrinkToFit="1"/>
    </xf>
    <xf numFmtId="0" fontId="8" fillId="0" borderId="0" xfId="14" applyFont="1" applyFill="1" applyAlignment="1">
      <alignment horizontal="right" vertical="center"/>
    </xf>
    <xf numFmtId="179" fontId="6" fillId="0" borderId="1" xfId="55" applyNumberFormat="1" applyFont="1" applyFill="1" applyBorder="1" applyAlignment="1">
      <alignment horizontal="right" vertical="center" shrinkToFit="1"/>
    </xf>
    <xf numFmtId="184" fontId="8" fillId="0" borderId="0" xfId="55" applyNumberFormat="1" applyFont="1" applyFill="1" applyAlignment="1">
      <alignment horizontal="right" vertical="center"/>
    </xf>
    <xf numFmtId="177" fontId="8" fillId="0" borderId="0" xfId="55" applyNumberFormat="1" applyFont="1" applyFill="1" applyAlignment="1">
      <alignment horizontal="right" vertical="center"/>
    </xf>
    <xf numFmtId="43" fontId="6" fillId="0" borderId="0" xfId="14" applyNumberFormat="1" applyFont="1" applyFill="1" applyAlignment="1">
      <alignment horizontal="right" vertical="center"/>
    </xf>
    <xf numFmtId="184" fontId="6" fillId="0" borderId="0" xfId="14" applyNumberFormat="1" applyFont="1" applyFill="1" applyAlignment="1">
      <alignment horizontal="right" vertical="center"/>
    </xf>
    <xf numFmtId="181" fontId="6" fillId="0" borderId="0" xfId="55" applyNumberFormat="1" applyFont="1" applyFill="1" applyAlignment="1">
      <alignment horizontal="center" vertical="center" wrapText="1"/>
    </xf>
    <xf numFmtId="181" fontId="8" fillId="0" borderId="0" xfId="55" applyNumberFormat="1" applyFont="1" applyFill="1" applyAlignment="1">
      <alignment vertical="center"/>
    </xf>
    <xf numFmtId="181" fontId="8" fillId="0" borderId="3" xfId="55" applyNumberFormat="1" applyFont="1" applyFill="1" applyBorder="1" applyAlignment="1">
      <alignment horizontal="center" vertical="center"/>
    </xf>
    <xf numFmtId="179" fontId="6" fillId="0" borderId="3" xfId="55" applyNumberFormat="1" applyFont="1" applyFill="1" applyBorder="1" applyAlignment="1">
      <alignment horizontal="right" vertical="center" shrinkToFit="1"/>
    </xf>
    <xf numFmtId="179" fontId="6" fillId="0" borderId="3" xfId="55" applyNumberFormat="1" applyFont="1" applyFill="1" applyBorder="1" applyAlignment="1">
      <alignment horizontal="center" vertical="center" shrinkToFit="1"/>
    </xf>
    <xf numFmtId="9" fontId="6" fillId="0" borderId="3" xfId="55" applyNumberFormat="1" applyFont="1" applyFill="1" applyBorder="1" applyAlignment="1">
      <alignment horizontal="center" vertical="center" shrinkToFit="1"/>
    </xf>
    <xf numFmtId="181" fontId="6" fillId="0" borderId="3" xfId="55" applyNumberFormat="1" applyFont="1" applyFill="1" applyBorder="1" applyAlignment="1">
      <alignment horizontal="right" vertical="center" shrinkToFit="1"/>
    </xf>
    <xf numFmtId="179" fontId="6" fillId="0" borderId="1" xfId="55" applyNumberFormat="1" applyFont="1" applyFill="1" applyBorder="1" applyAlignment="1">
      <alignment horizontal="center" vertical="center" shrinkToFit="1"/>
    </xf>
    <xf numFmtId="179" fontId="6" fillId="0" borderId="3" xfId="55" applyNumberFormat="1" applyFont="1" applyFill="1" applyBorder="1" applyAlignment="1">
      <alignment horizontal="right" vertical="center"/>
    </xf>
    <xf numFmtId="179" fontId="6" fillId="0" borderId="1" xfId="55" applyNumberFormat="1" applyFont="1" applyFill="1" applyBorder="1" applyAlignment="1">
      <alignment horizontal="center" vertical="center"/>
    </xf>
    <xf numFmtId="181" fontId="6" fillId="0" borderId="1" xfId="55" applyNumberFormat="1" applyFont="1" applyFill="1" applyBorder="1" applyAlignment="1">
      <alignment horizontal="center" vertical="center"/>
    </xf>
    <xf numFmtId="179" fontId="6" fillId="0" borderId="0" xfId="55" applyNumberFormat="1" applyFont="1" applyFill="1" applyBorder="1" applyAlignment="1">
      <alignment horizontal="center" vertical="center"/>
    </xf>
    <xf numFmtId="0" fontId="8" fillId="0" borderId="0" xfId="55" applyFont="1" applyFill="1" applyAlignment="1"/>
    <xf numFmtId="0" fontId="20" fillId="0" borderId="0" xfId="55" applyFont="1" applyFill="1" applyAlignment="1">
      <alignment vertical="center"/>
    </xf>
    <xf numFmtId="176" fontId="4" fillId="0" borderId="0" xfId="11" applyNumberFormat="1" applyFont="1" applyFill="1" applyAlignment="1" applyProtection="1">
      <alignment horizontal="left" vertical="center" shrinkToFit="1"/>
      <protection locked="0" hidden="1"/>
    </xf>
    <xf numFmtId="0" fontId="21" fillId="0" borderId="0" xfId="55" applyFont="1" applyFill="1" applyAlignment="1">
      <alignment horizontal="center" vertical="center" wrapText="1"/>
    </xf>
    <xf numFmtId="0" fontId="22" fillId="0" borderId="0" xfId="55" applyFont="1" applyFill="1" applyAlignment="1">
      <alignment horizontal="center" vertical="center" wrapText="1"/>
    </xf>
    <xf numFmtId="0" fontId="23" fillId="0" borderId="1" xfId="55" applyFont="1" applyFill="1" applyBorder="1" applyAlignment="1">
      <alignment horizontal="center" vertical="center"/>
    </xf>
    <xf numFmtId="0" fontId="24" fillId="0" borderId="1" xfId="55" applyFont="1" applyFill="1" applyBorder="1" applyAlignment="1">
      <alignment horizontal="center" vertical="center"/>
    </xf>
    <xf numFmtId="0" fontId="25" fillId="0" borderId="1" xfId="55" applyFont="1" applyFill="1" applyBorder="1" applyAlignment="1">
      <alignment horizontal="center" vertical="center"/>
    </xf>
    <xf numFmtId="0" fontId="24" fillId="0" borderId="1" xfId="11" applyFont="1" applyFill="1" applyBorder="1" applyAlignment="1" applyProtection="1">
      <alignment vertical="center"/>
    </xf>
    <xf numFmtId="0" fontId="26" fillId="0" borderId="1" xfId="55" applyFont="1" applyFill="1" applyBorder="1" applyAlignment="1">
      <alignment horizontal="center" vertical="center"/>
    </xf>
    <xf numFmtId="43" fontId="25" fillId="0" borderId="4" xfId="55" applyNumberFormat="1" applyFont="1" applyFill="1" applyBorder="1" applyAlignment="1">
      <alignment horizontal="right" vertical="center"/>
    </xf>
    <xf numFmtId="43" fontId="25" fillId="0" borderId="1" xfId="55" applyNumberFormat="1" applyFont="1" applyFill="1" applyBorder="1" applyAlignment="1">
      <alignment horizontal="right" vertical="center" shrinkToFit="1"/>
    </xf>
    <xf numFmtId="10" fontId="25" fillId="0" borderId="1" xfId="12" applyNumberFormat="1" applyFont="1" applyFill="1" applyBorder="1" applyAlignment="1" applyProtection="1">
      <alignment horizontal="right" vertical="center" shrinkToFit="1"/>
    </xf>
    <xf numFmtId="43" fontId="25" fillId="0" borderId="1" xfId="55" applyNumberFormat="1" applyFont="1" applyFill="1" applyBorder="1" applyAlignment="1">
      <alignment horizontal="right" vertical="center"/>
    </xf>
    <xf numFmtId="0" fontId="27" fillId="0" borderId="1" xfId="11" applyFont="1" applyFill="1" applyBorder="1" applyAlignment="1" applyProtection="1">
      <alignment horizontal="center" vertical="center"/>
    </xf>
    <xf numFmtId="43" fontId="28" fillId="0" borderId="4" xfId="55" applyNumberFormat="1" applyFont="1" applyFill="1" applyBorder="1" applyAlignment="1">
      <alignment horizontal="right" vertical="center"/>
    </xf>
    <xf numFmtId="43" fontId="28" fillId="0" borderId="1" xfId="55" applyNumberFormat="1" applyFont="1" applyFill="1" applyBorder="1" applyAlignment="1">
      <alignment horizontal="right" vertical="center" shrinkToFit="1"/>
    </xf>
    <xf numFmtId="10" fontId="28" fillId="0" borderId="1" xfId="12" applyNumberFormat="1" applyFont="1" applyFill="1" applyBorder="1" applyAlignment="1" applyProtection="1">
      <alignment horizontal="right" vertical="center" shrinkToFit="1"/>
    </xf>
    <xf numFmtId="0" fontId="8" fillId="0" borderId="0" xfId="0" applyFont="1" applyFill="1" applyAlignment="1">
      <alignment horizontal="left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_x0004__基础法评估明细表(本部)设备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_存货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_ET_STYLE_NoName_00_" xfId="19"/>
    <cellStyle name="千位分隔 3 2" xfId="20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常规_中航油评估明细表 2" xfId="43"/>
    <cellStyle name="_x0004__基础法评估明细表(本部)设备 2" xfId="44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_x0004_" xfId="55"/>
    <cellStyle name="常规_Sheet1" xfId="56"/>
    <cellStyle name="千位分隔 3 5" xfId="57"/>
    <cellStyle name="常规 3 5" xfId="58"/>
    <cellStyle name="常规_评估空白套表1 2" xfId="59"/>
    <cellStyle name="常规 4" xfId="60"/>
    <cellStyle name="常规_申报正式表格" xfId="61"/>
    <cellStyle name="超链接 3" xfId="62"/>
    <cellStyle name="超链接 4_基础法评估明细表(本部)设备" xfId="63"/>
    <cellStyle name="常规_中航油评估明细表 2_基础法评估明细表(本部)设备" xfId="64"/>
    <cellStyle name="常规_Sheet1 2_基础法评估明细表(本部)设备" xfId="65"/>
    <cellStyle name="样式 1" xfId="66"/>
    <cellStyle name="常规_中航油评估明细表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customXml" Target="../customXml/item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K6" sqref="K6"/>
    </sheetView>
  </sheetViews>
  <sheetFormatPr defaultColWidth="9" defaultRowHeight="15.75" customHeight="1" outlineLevelCol="7"/>
  <cols>
    <col min="1" max="1" width="37.25" style="125" customWidth="1"/>
    <col min="2" max="2" width="4.25" style="125" customWidth="1"/>
    <col min="3" max="3" width="14.75" style="125" hidden="1" customWidth="1" outlineLevel="1"/>
    <col min="4" max="4" width="17.5" style="125" customWidth="1" collapsed="1"/>
    <col min="5" max="7" width="17.5" style="125" customWidth="1"/>
    <col min="8" max="8" width="11.125" style="125"/>
    <col min="9" max="16384" width="9" style="125"/>
  </cols>
  <sheetData>
    <row r="1" s="125" customFormat="1" ht="20.25" customHeight="1" spans="1:7">
      <c r="A1" s="346" t="s">
        <v>0</v>
      </c>
      <c r="B1" s="130"/>
      <c r="C1" s="130"/>
      <c r="D1" s="130"/>
      <c r="E1" s="130"/>
      <c r="F1" s="130"/>
      <c r="G1" s="130"/>
    </row>
    <row r="2" s="125" customFormat="1" ht="30" customHeight="1" spans="1:7">
      <c r="A2" s="347" t="s">
        <v>1</v>
      </c>
      <c r="B2" s="348"/>
      <c r="C2" s="348"/>
      <c r="D2" s="348"/>
      <c r="E2" s="348"/>
      <c r="F2" s="348"/>
      <c r="G2" s="348"/>
    </row>
    <row r="3" s="166" customFormat="1" customHeight="1" spans="1:7">
      <c r="A3" s="279" t="s">
        <v>2</v>
      </c>
      <c r="E3" s="166" t="s">
        <v>3</v>
      </c>
      <c r="G3" s="100" t="s">
        <v>4</v>
      </c>
    </row>
    <row r="4" s="274" customFormat="1" ht="20.25" customHeight="1" spans="1:7">
      <c r="A4" s="349" t="s">
        <v>5</v>
      </c>
      <c r="B4" s="349"/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10</v>
      </c>
    </row>
    <row r="5" s="274" customFormat="1" ht="20.25" customHeight="1" spans="1:7">
      <c r="A5" s="349"/>
      <c r="B5" s="349"/>
      <c r="C5" s="351"/>
      <c r="D5" s="351" t="s">
        <v>11</v>
      </c>
      <c r="E5" s="351" t="s">
        <v>12</v>
      </c>
      <c r="F5" s="351" t="s">
        <v>13</v>
      </c>
      <c r="G5" s="351" t="s">
        <v>14</v>
      </c>
    </row>
    <row r="6" s="166" customFormat="1" ht="27.6" customHeight="1" spans="1:7">
      <c r="A6" s="352" t="s">
        <v>15</v>
      </c>
      <c r="B6" s="353">
        <v>1</v>
      </c>
      <c r="C6" s="354">
        <v>0</v>
      </c>
      <c r="D6" s="355">
        <f>原材料!P26</f>
        <v>16460.05</v>
      </c>
      <c r="E6" s="355">
        <f>原材料!T24+在用周转材料.!T27</f>
        <v>20493</v>
      </c>
      <c r="F6" s="355">
        <f>E6-D6</f>
        <v>4032.95</v>
      </c>
      <c r="G6" s="356">
        <f>F6/D6*100%</f>
        <v>0.24501444406305</v>
      </c>
    </row>
    <row r="7" s="166" customFormat="1" ht="27.6" customHeight="1" spans="1:7">
      <c r="A7" s="352" t="s">
        <v>16</v>
      </c>
      <c r="B7" s="353">
        <v>2</v>
      </c>
      <c r="C7" s="357" t="e">
        <v>#REF!</v>
      </c>
      <c r="D7" s="355">
        <f>D10</f>
        <v>13620628.3352156</v>
      </c>
      <c r="E7" s="355">
        <f>E10</f>
        <v>9348466</v>
      </c>
      <c r="F7" s="355">
        <f>E7-D7</f>
        <v>-4272162.3352156</v>
      </c>
      <c r="G7" s="356">
        <f>F7/D7*100%</f>
        <v>-0.313653836671403</v>
      </c>
    </row>
    <row r="8" s="344" customFormat="1" ht="27.6" customHeight="1" spans="1:7">
      <c r="A8" s="352" t="s">
        <v>17</v>
      </c>
      <c r="B8" s="353">
        <v>3</v>
      </c>
      <c r="C8" s="357">
        <v>0</v>
      </c>
      <c r="D8" s="355">
        <v>0</v>
      </c>
      <c r="E8" s="355">
        <v>0</v>
      </c>
      <c r="F8" s="355">
        <v>0</v>
      </c>
      <c r="G8" s="355" t="s">
        <v>18</v>
      </c>
    </row>
    <row r="9" s="344" customFormat="1" ht="27.6" customHeight="1" spans="1:7">
      <c r="A9" s="352" t="s">
        <v>19</v>
      </c>
      <c r="B9" s="353">
        <v>4</v>
      </c>
      <c r="C9" s="357">
        <v>0</v>
      </c>
      <c r="D9" s="355">
        <v>0</v>
      </c>
      <c r="E9" s="355">
        <v>0</v>
      </c>
      <c r="F9" s="355">
        <v>0</v>
      </c>
      <c r="G9" s="355" t="s">
        <v>18</v>
      </c>
    </row>
    <row r="10" s="344" customFormat="1" ht="27.6" customHeight="1" spans="1:7">
      <c r="A10" s="352" t="s">
        <v>20</v>
      </c>
      <c r="B10" s="353">
        <v>5</v>
      </c>
      <c r="C10" s="357" t="e">
        <v>#REF!</v>
      </c>
      <c r="D10" s="355">
        <f>建筑物基础!AB26+'构筑物 '!T69+管道沟槽!Q45+煤层气管道设备!Q50+'机器设备 '!R237+'车辆 '!Z6</f>
        <v>13620628.3352156</v>
      </c>
      <c r="E10" s="355">
        <f>建筑物基础!AF26+'构筑物 '!X69+管道沟槽!U45+煤层气管道设备!U50+'机器设备 '!V237+'车辆 '!AD6</f>
        <v>9348466</v>
      </c>
      <c r="F10" s="355">
        <f>E10-D10</f>
        <v>-4272162.3352156</v>
      </c>
      <c r="G10" s="356">
        <f>G7</f>
        <v>-0.313653836671403</v>
      </c>
    </row>
    <row r="11" s="344" customFormat="1" ht="27.6" customHeight="1" spans="1:7">
      <c r="A11" s="352" t="s">
        <v>21</v>
      </c>
      <c r="B11" s="353">
        <v>6</v>
      </c>
      <c r="C11" s="357">
        <v>0</v>
      </c>
      <c r="D11" s="355">
        <v>0</v>
      </c>
      <c r="E11" s="355">
        <v>0</v>
      </c>
      <c r="F11" s="355">
        <v>0</v>
      </c>
      <c r="G11" s="355" t="s">
        <v>18</v>
      </c>
    </row>
    <row r="12" s="344" customFormat="1" ht="27.6" customHeight="1" spans="1:7">
      <c r="A12" s="352" t="s">
        <v>22</v>
      </c>
      <c r="B12" s="353">
        <v>7</v>
      </c>
      <c r="C12" s="357">
        <v>0</v>
      </c>
      <c r="D12" s="355"/>
      <c r="E12" s="355"/>
      <c r="F12" s="355"/>
      <c r="G12" s="355"/>
    </row>
    <row r="13" s="344" customFormat="1" ht="27.6" customHeight="1" spans="1:7">
      <c r="A13" s="352" t="s">
        <v>23</v>
      </c>
      <c r="B13" s="353">
        <v>8</v>
      </c>
      <c r="C13" s="357">
        <v>0</v>
      </c>
      <c r="D13" s="355"/>
      <c r="E13" s="355"/>
      <c r="F13" s="355"/>
      <c r="G13" s="355"/>
    </row>
    <row r="14" s="166" customFormat="1" ht="27.6" customHeight="1" spans="1:7">
      <c r="A14" s="352" t="s">
        <v>24</v>
      </c>
      <c r="B14" s="353">
        <v>9</v>
      </c>
      <c r="C14" s="357">
        <v>0</v>
      </c>
      <c r="D14" s="357">
        <v>0</v>
      </c>
      <c r="E14" s="357">
        <v>0</v>
      </c>
      <c r="F14" s="355">
        <v>0</v>
      </c>
      <c r="G14" s="355" t="s">
        <v>18</v>
      </c>
    </row>
    <row r="15" s="345" customFormat="1" ht="27.6" customHeight="1" spans="1:7">
      <c r="A15" s="358" t="s">
        <v>25</v>
      </c>
      <c r="B15" s="353">
        <v>10</v>
      </c>
      <c r="C15" s="359" t="e">
        <v>#REF!</v>
      </c>
      <c r="D15" s="360">
        <f>D10+D6</f>
        <v>13637088.3852156</v>
      </c>
      <c r="E15" s="360">
        <f>E10+E6</f>
        <v>9368959</v>
      </c>
      <c r="F15" s="360">
        <f>F7+F6</f>
        <v>-4268129.3852156</v>
      </c>
      <c r="G15" s="361">
        <f>F15/D15*100%</f>
        <v>-0.312979520602273</v>
      </c>
    </row>
    <row r="16" s="166" customFormat="1" ht="23.25" hidden="1" customHeight="1" spans="1:7">
      <c r="A16" s="352" t="s">
        <v>26</v>
      </c>
      <c r="B16" s="353">
        <v>11</v>
      </c>
      <c r="C16" s="354" t="e">
        <v>#REF!</v>
      </c>
      <c r="D16" s="355" t="e">
        <v>#REF!</v>
      </c>
      <c r="E16" s="355" t="e">
        <v>#REF!</v>
      </c>
      <c r="F16" s="355" t="e">
        <v>#REF!</v>
      </c>
      <c r="G16" s="355" t="e">
        <v>#REF!</v>
      </c>
    </row>
    <row r="17" s="166" customFormat="1" ht="23.25" hidden="1" customHeight="1" spans="1:7">
      <c r="A17" s="352" t="s">
        <v>27</v>
      </c>
      <c r="B17" s="353">
        <v>12</v>
      </c>
      <c r="C17" s="354" t="e">
        <v>#REF!</v>
      </c>
      <c r="D17" s="355" t="e">
        <v>#REF!</v>
      </c>
      <c r="E17" s="355" t="e">
        <v>#REF!</v>
      </c>
      <c r="F17" s="355" t="e">
        <v>#REF!</v>
      </c>
      <c r="G17" s="355" t="e">
        <v>#REF!</v>
      </c>
    </row>
    <row r="18" s="345" customFormat="1" ht="23.25" hidden="1" customHeight="1" spans="1:7">
      <c r="A18" s="358" t="s">
        <v>28</v>
      </c>
      <c r="B18" s="353">
        <v>13</v>
      </c>
      <c r="C18" s="359" t="e">
        <v>#REF!</v>
      </c>
      <c r="D18" s="360" t="e">
        <v>#REF!</v>
      </c>
      <c r="E18" s="360" t="e">
        <v>#REF!</v>
      </c>
      <c r="F18" s="360" t="e">
        <v>#REF!</v>
      </c>
      <c r="G18" s="360" t="e">
        <v>#REF!</v>
      </c>
    </row>
    <row r="19" s="345" customFormat="1" ht="23.25" hidden="1" customHeight="1" spans="1:7">
      <c r="A19" s="358" t="s">
        <v>29</v>
      </c>
      <c r="B19" s="353">
        <v>14</v>
      </c>
      <c r="C19" s="359" t="e">
        <v>#REF!</v>
      </c>
      <c r="D19" s="360" t="e">
        <v>#REF!</v>
      </c>
      <c r="E19" s="360" t="e">
        <v>#REF!</v>
      </c>
      <c r="F19" s="360" t="e">
        <v>#REF!</v>
      </c>
      <c r="G19" s="360" t="e">
        <v>#REF!</v>
      </c>
    </row>
    <row r="20" s="166" customFormat="1" ht="23.25" customHeight="1" spans="1:1">
      <c r="A20" s="166" t="s">
        <v>30</v>
      </c>
    </row>
    <row r="21" s="166" customFormat="1" customHeight="1"/>
    <row r="22" s="125" customFormat="1" customHeight="1" spans="1:1">
      <c r="A22" s="362"/>
    </row>
    <row r="26" s="125" customFormat="1" customHeight="1" spans="4:8">
      <c r="D26" s="209"/>
      <c r="E26" s="209"/>
      <c r="F26" s="209"/>
      <c r="G26" s="209"/>
      <c r="H26" s="209">
        <v>0</v>
      </c>
    </row>
  </sheetData>
  <mergeCells count="2">
    <mergeCell ref="A2:G2"/>
    <mergeCell ref="A4:B5"/>
  </mergeCells>
  <hyperlinks>
    <hyperlink ref="A1" location="索引目录!D4" display="返回索引页"/>
    <hyperlink ref="A6" location="分类汇总!B6" display="流动资产合计"/>
    <hyperlink ref="A14" location="分类汇总!B35" display="      其他非流动资产小计"/>
    <hyperlink ref="A15" location="分类汇总!B36" display="资产总计"/>
    <hyperlink ref="A16" location="分类汇总!B38" display="流动负债"/>
    <hyperlink ref="A17" location="分类汇总!B51" display="非流动负债"/>
    <hyperlink ref="A18" location="分类汇总!B60" display="负债总计"/>
    <hyperlink ref="A7" location="分类汇总!B18" display="非流动资产合计"/>
    <hyperlink ref="A8" location="分类汇总!B22" display="其中: 长期股权投资"/>
    <hyperlink ref="A9" location="分类汇总!B23" display="      投资性房地产"/>
    <hyperlink ref="A10" location="分类汇总!B24" display="      固定资产"/>
    <hyperlink ref="A11" location="分类汇总!B25" display="      在建工程"/>
    <hyperlink ref="A12" location="分类汇总!B30" display="      无形资产"/>
    <hyperlink ref="A13" location="'无形-土地'!A1" display="      其中:无形资产-土地使用权"/>
  </hyperlink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6"/>
  <sheetViews>
    <sheetView workbookViewId="0">
      <pane ySplit="5" topLeftCell="A6" activePane="bottomLeft" state="frozen"/>
      <selection/>
      <selection pane="bottomLeft" activeCell="A1" sqref="A1:U29"/>
    </sheetView>
  </sheetViews>
  <sheetFormatPr defaultColWidth="9" defaultRowHeight="13.5" customHeight="1"/>
  <cols>
    <col min="1" max="1" width="5.48333333333333" style="170" customWidth="1"/>
    <col min="2" max="2" width="13.25" style="305" customWidth="1"/>
    <col min="3" max="3" width="0.5" style="305" hidden="1" customWidth="1"/>
    <col min="4" max="4" width="6.75" style="125" customWidth="1"/>
    <col min="5" max="5" width="9.125" style="125" hidden="1" customWidth="1" outlineLevel="1"/>
    <col min="6" max="6" width="9.5" style="125" customWidth="1" collapsed="1"/>
    <col min="7" max="7" width="9.25" style="125" customWidth="1"/>
    <col min="8" max="9" width="7.125" style="199" hidden="1" customWidth="1" outlineLevel="1"/>
    <col min="10" max="12" width="10" style="199" hidden="1" customWidth="1" outlineLevel="1"/>
    <col min="13" max="13" width="9.25" style="199" hidden="1" customWidth="1" outlineLevel="1"/>
    <col min="14" max="14" width="7.125" style="306" customWidth="1" collapsed="1"/>
    <col min="15" max="15" width="8.625" style="306" customWidth="1"/>
    <col min="16" max="16" width="10.625" style="306" customWidth="1"/>
    <col min="17" max="17" width="8.55" style="125" customWidth="1"/>
    <col min="18" max="18" width="7.125" style="125" customWidth="1"/>
    <col min="19" max="19" width="7.125" style="125" hidden="1" customWidth="1"/>
    <col min="20" max="20" width="12" style="307" customWidth="1"/>
    <col min="21" max="21" width="11.375" style="125" customWidth="1"/>
    <col min="22" max="16384" width="9" style="125"/>
  </cols>
  <sheetData>
    <row r="1" s="125" customFormat="1" customHeight="1" spans="1:21">
      <c r="A1" s="277" t="s">
        <v>0</v>
      </c>
      <c r="B1" s="308" t="s">
        <v>31</v>
      </c>
      <c r="C1" s="308"/>
      <c r="D1" s="130"/>
      <c r="E1" s="130"/>
      <c r="F1" s="130"/>
      <c r="G1" s="130"/>
      <c r="H1" s="309"/>
      <c r="I1" s="309"/>
      <c r="J1" s="309"/>
      <c r="K1" s="309"/>
      <c r="L1" s="309"/>
      <c r="M1" s="309"/>
      <c r="N1" s="309"/>
      <c r="O1" s="309"/>
      <c r="P1" s="309"/>
      <c r="Q1" s="130"/>
      <c r="R1" s="130"/>
      <c r="S1" s="130"/>
      <c r="T1" s="332"/>
      <c r="U1" s="130"/>
    </row>
    <row r="2" s="169" customFormat="1" ht="24.75" customHeight="1" spans="1:21">
      <c r="A2" s="231" t="s">
        <v>32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</row>
    <row r="3" s="166" customFormat="1" customHeight="1" spans="1:21">
      <c r="A3" s="279" t="s">
        <v>2</v>
      </c>
      <c r="B3" s="310"/>
      <c r="C3" s="310"/>
      <c r="H3" s="100"/>
      <c r="I3" s="100"/>
      <c r="J3" s="100"/>
      <c r="K3" s="100"/>
      <c r="L3" s="100"/>
      <c r="M3" s="100"/>
      <c r="N3" s="326"/>
      <c r="O3" s="326"/>
      <c r="P3" s="326"/>
      <c r="T3" s="333"/>
      <c r="U3" s="100" t="s">
        <v>33</v>
      </c>
    </row>
    <row r="4" s="274" customFormat="1" customHeight="1" spans="1:21">
      <c r="A4" s="194" t="s">
        <v>34</v>
      </c>
      <c r="B4" s="311" t="s">
        <v>35</v>
      </c>
      <c r="C4" s="311" t="s">
        <v>36</v>
      </c>
      <c r="D4" s="101" t="s">
        <v>37</v>
      </c>
      <c r="E4" s="101" t="s">
        <v>38</v>
      </c>
      <c r="F4" s="194" t="s">
        <v>39</v>
      </c>
      <c r="G4" s="94" t="s">
        <v>40</v>
      </c>
      <c r="H4" s="194" t="s">
        <v>6</v>
      </c>
      <c r="I4" s="194"/>
      <c r="J4" s="194"/>
      <c r="K4" s="295" t="s">
        <v>41</v>
      </c>
      <c r="L4" s="296"/>
      <c r="M4" s="297"/>
      <c r="N4" s="194" t="s">
        <v>7</v>
      </c>
      <c r="O4" s="194"/>
      <c r="P4" s="194"/>
      <c r="Q4" s="242" t="s">
        <v>8</v>
      </c>
      <c r="R4" s="243"/>
      <c r="S4" s="243"/>
      <c r="T4" s="244"/>
      <c r="U4" s="194" t="s">
        <v>42</v>
      </c>
    </row>
    <row r="5" s="274" customFormat="1" customHeight="1" spans="1:21">
      <c r="A5" s="194"/>
      <c r="B5" s="312"/>
      <c r="C5" s="312"/>
      <c r="D5" s="102"/>
      <c r="E5" s="102"/>
      <c r="F5" s="194"/>
      <c r="G5" s="94"/>
      <c r="H5" s="194" t="s">
        <v>43</v>
      </c>
      <c r="I5" s="194" t="s">
        <v>44</v>
      </c>
      <c r="J5" s="194" t="s">
        <v>45</v>
      </c>
      <c r="K5" s="194" t="s">
        <v>43</v>
      </c>
      <c r="L5" s="194" t="s">
        <v>44</v>
      </c>
      <c r="M5" s="194" t="s">
        <v>45</v>
      </c>
      <c r="N5" s="194" t="s">
        <v>43</v>
      </c>
      <c r="O5" s="194" t="s">
        <v>44</v>
      </c>
      <c r="P5" s="194" t="s">
        <v>45</v>
      </c>
      <c r="Q5" s="303" t="s">
        <v>46</v>
      </c>
      <c r="R5" s="303" t="s">
        <v>44</v>
      </c>
      <c r="S5" s="303" t="s">
        <v>47</v>
      </c>
      <c r="T5" s="334" t="s">
        <v>45</v>
      </c>
      <c r="U5" s="194"/>
    </row>
    <row r="6" s="274" customFormat="1" customHeight="1" spans="1:21">
      <c r="A6" s="313">
        <v>1</v>
      </c>
      <c r="B6" s="314" t="s">
        <v>48</v>
      </c>
      <c r="C6" s="314"/>
      <c r="D6" s="315" t="s">
        <v>49</v>
      </c>
      <c r="E6" s="315"/>
      <c r="F6" s="315" t="s">
        <v>50</v>
      </c>
      <c r="G6" s="316" t="s">
        <v>51</v>
      </c>
      <c r="H6" s="317"/>
      <c r="I6" s="317"/>
      <c r="J6" s="317"/>
      <c r="K6" s="317"/>
      <c r="L6" s="317"/>
      <c r="M6" s="317"/>
      <c r="N6" s="327">
        <v>5</v>
      </c>
      <c r="O6" s="327">
        <v>374.412</v>
      </c>
      <c r="P6" s="52">
        <v>1872.06</v>
      </c>
      <c r="Q6" s="335">
        <v>5</v>
      </c>
      <c r="R6" s="336">
        <v>300</v>
      </c>
      <c r="S6" s="337">
        <v>1</v>
      </c>
      <c r="T6" s="338">
        <v>1500</v>
      </c>
      <c r="U6" s="316"/>
    </row>
    <row r="7" s="274" customFormat="1" customHeight="1" spans="1:21">
      <c r="A7" s="313">
        <v>2</v>
      </c>
      <c r="B7" s="314" t="s">
        <v>52</v>
      </c>
      <c r="C7" s="314"/>
      <c r="D7" s="315" t="s">
        <v>53</v>
      </c>
      <c r="E7" s="315"/>
      <c r="F7" s="315" t="s">
        <v>50</v>
      </c>
      <c r="G7" s="316" t="s">
        <v>51</v>
      </c>
      <c r="H7" s="317"/>
      <c r="I7" s="317"/>
      <c r="J7" s="317"/>
      <c r="K7" s="317"/>
      <c r="L7" s="317"/>
      <c r="M7" s="317"/>
      <c r="N7" s="327">
        <v>5</v>
      </c>
      <c r="O7" s="327">
        <v>106.82</v>
      </c>
      <c r="P7" s="52">
        <v>534.1</v>
      </c>
      <c r="Q7" s="335">
        <v>5</v>
      </c>
      <c r="R7" s="336">
        <v>85</v>
      </c>
      <c r="S7" s="337">
        <v>1</v>
      </c>
      <c r="T7" s="338">
        <v>425</v>
      </c>
      <c r="U7" s="316"/>
    </row>
    <row r="8" s="274" customFormat="1" customHeight="1" spans="1:21">
      <c r="A8" s="313">
        <v>3</v>
      </c>
      <c r="B8" s="314" t="s">
        <v>54</v>
      </c>
      <c r="C8" s="314"/>
      <c r="D8" s="315" t="s">
        <v>55</v>
      </c>
      <c r="E8" s="315"/>
      <c r="F8" s="315" t="s">
        <v>50</v>
      </c>
      <c r="G8" s="316" t="s">
        <v>51</v>
      </c>
      <c r="H8" s="317"/>
      <c r="I8" s="317"/>
      <c r="J8" s="317"/>
      <c r="K8" s="317"/>
      <c r="L8" s="317"/>
      <c r="M8" s="317"/>
      <c r="N8" s="327">
        <v>2</v>
      </c>
      <c r="O8" s="327">
        <v>200.855</v>
      </c>
      <c r="P8" s="52">
        <v>401.71</v>
      </c>
      <c r="Q8" s="335">
        <v>2</v>
      </c>
      <c r="R8" s="336">
        <v>191</v>
      </c>
      <c r="S8" s="337">
        <v>1</v>
      </c>
      <c r="T8" s="338">
        <v>382</v>
      </c>
      <c r="U8" s="316"/>
    </row>
    <row r="9" s="274" customFormat="1" customHeight="1" spans="1:21">
      <c r="A9" s="313">
        <v>4</v>
      </c>
      <c r="B9" s="318" t="s">
        <v>56</v>
      </c>
      <c r="C9" s="318"/>
      <c r="D9" s="315" t="s">
        <v>57</v>
      </c>
      <c r="E9" s="315"/>
      <c r="F9" s="315" t="s">
        <v>50</v>
      </c>
      <c r="G9" s="316" t="s">
        <v>51</v>
      </c>
      <c r="H9" s="317"/>
      <c r="I9" s="317"/>
      <c r="J9" s="317"/>
      <c r="K9" s="317"/>
      <c r="L9" s="317"/>
      <c r="M9" s="317"/>
      <c r="N9" s="327">
        <v>7</v>
      </c>
      <c r="O9" s="327">
        <v>165.315714285714</v>
      </c>
      <c r="P9" s="52">
        <v>1157.21</v>
      </c>
      <c r="Q9" s="335">
        <v>7</v>
      </c>
      <c r="R9" s="336">
        <v>132</v>
      </c>
      <c r="S9" s="337">
        <v>1</v>
      </c>
      <c r="T9" s="338">
        <v>924</v>
      </c>
      <c r="U9" s="316"/>
    </row>
    <row r="10" s="274" customFormat="1" customHeight="1" spans="1:21">
      <c r="A10" s="313">
        <v>5</v>
      </c>
      <c r="B10" s="314" t="s">
        <v>58</v>
      </c>
      <c r="C10" s="314"/>
      <c r="D10" s="315" t="s">
        <v>57</v>
      </c>
      <c r="E10" s="315"/>
      <c r="F10" s="315" t="s">
        <v>50</v>
      </c>
      <c r="G10" s="316" t="s">
        <v>51</v>
      </c>
      <c r="H10" s="317"/>
      <c r="I10" s="317"/>
      <c r="J10" s="317"/>
      <c r="K10" s="317"/>
      <c r="L10" s="317"/>
      <c r="M10" s="317"/>
      <c r="N10" s="327">
        <v>9</v>
      </c>
      <c r="O10" s="327">
        <v>189.38</v>
      </c>
      <c r="P10" s="52">
        <v>1704.42</v>
      </c>
      <c r="Q10" s="335">
        <v>9</v>
      </c>
      <c r="R10" s="336">
        <v>152</v>
      </c>
      <c r="S10" s="337">
        <v>1</v>
      </c>
      <c r="T10" s="338">
        <v>1368</v>
      </c>
      <c r="U10" s="316"/>
    </row>
    <row r="11" s="274" customFormat="1" customHeight="1" spans="1:21">
      <c r="A11" s="313">
        <v>6</v>
      </c>
      <c r="B11" s="314" t="s">
        <v>59</v>
      </c>
      <c r="C11" s="314"/>
      <c r="D11" s="315" t="s">
        <v>49</v>
      </c>
      <c r="E11" s="315"/>
      <c r="F11" s="315" t="s">
        <v>50</v>
      </c>
      <c r="G11" s="316" t="s">
        <v>51</v>
      </c>
      <c r="H11" s="317"/>
      <c r="I11" s="317"/>
      <c r="J11" s="317"/>
      <c r="K11" s="317"/>
      <c r="L11" s="317"/>
      <c r="M11" s="317"/>
      <c r="N11" s="327">
        <v>6</v>
      </c>
      <c r="O11" s="327">
        <v>314.15</v>
      </c>
      <c r="P11" s="52">
        <v>1884.9</v>
      </c>
      <c r="Q11" s="335">
        <v>6</v>
      </c>
      <c r="R11" s="336">
        <v>251</v>
      </c>
      <c r="S11" s="337">
        <v>1</v>
      </c>
      <c r="T11" s="338">
        <v>1506</v>
      </c>
      <c r="U11" s="316"/>
    </row>
    <row r="12" s="274" customFormat="1" customHeight="1" spans="1:21">
      <c r="A12" s="313">
        <v>7</v>
      </c>
      <c r="B12" s="314" t="s">
        <v>60</v>
      </c>
      <c r="C12" s="314"/>
      <c r="D12" s="315" t="s">
        <v>61</v>
      </c>
      <c r="E12" s="315"/>
      <c r="F12" s="315" t="s">
        <v>62</v>
      </c>
      <c r="G12" s="316" t="s">
        <v>51</v>
      </c>
      <c r="H12" s="317"/>
      <c r="I12" s="317"/>
      <c r="J12" s="317"/>
      <c r="K12" s="317"/>
      <c r="L12" s="317"/>
      <c r="M12" s="317"/>
      <c r="N12" s="327">
        <v>5</v>
      </c>
      <c r="O12" s="327">
        <v>189</v>
      </c>
      <c r="P12" s="52">
        <v>945</v>
      </c>
      <c r="Q12" s="335">
        <v>5</v>
      </c>
      <c r="R12" s="339">
        <v>189</v>
      </c>
      <c r="S12" s="337">
        <v>1</v>
      </c>
      <c r="T12" s="338">
        <v>945</v>
      </c>
      <c r="U12" s="316"/>
    </row>
    <row r="13" s="274" customFormat="1" customHeight="1" spans="1:21">
      <c r="A13" s="313">
        <v>8</v>
      </c>
      <c r="B13" s="318" t="s">
        <v>63</v>
      </c>
      <c r="C13" s="318"/>
      <c r="D13" s="315" t="s">
        <v>57</v>
      </c>
      <c r="E13" s="315"/>
      <c r="F13" s="315" t="s">
        <v>64</v>
      </c>
      <c r="G13" s="316" t="s">
        <v>51</v>
      </c>
      <c r="H13" s="317"/>
      <c r="I13" s="317"/>
      <c r="J13" s="317"/>
      <c r="K13" s="317"/>
      <c r="L13" s="317"/>
      <c r="M13" s="317"/>
      <c r="N13" s="327">
        <v>1</v>
      </c>
      <c r="O13" s="327">
        <v>2555.56</v>
      </c>
      <c r="P13" s="52">
        <v>2555.56</v>
      </c>
      <c r="Q13" s="335">
        <v>1</v>
      </c>
      <c r="R13" s="336">
        <v>2428</v>
      </c>
      <c r="S13" s="337">
        <v>1</v>
      </c>
      <c r="T13" s="338">
        <v>2428</v>
      </c>
      <c r="U13" s="316"/>
    </row>
    <row r="14" s="274" customFormat="1" customHeight="1" spans="1:21">
      <c r="A14" s="313">
        <v>9</v>
      </c>
      <c r="B14" s="314" t="s">
        <v>65</v>
      </c>
      <c r="C14" s="314"/>
      <c r="D14" s="315" t="s">
        <v>61</v>
      </c>
      <c r="E14" s="315"/>
      <c r="F14" s="315" t="s">
        <v>64</v>
      </c>
      <c r="G14" s="316" t="s">
        <v>51</v>
      </c>
      <c r="H14" s="317"/>
      <c r="I14" s="317"/>
      <c r="J14" s="317"/>
      <c r="K14" s="317"/>
      <c r="L14" s="317"/>
      <c r="M14" s="317"/>
      <c r="N14" s="327">
        <v>3</v>
      </c>
      <c r="O14" s="327">
        <v>575.22</v>
      </c>
      <c r="P14" s="52">
        <v>1725.66</v>
      </c>
      <c r="Q14" s="335">
        <v>3</v>
      </c>
      <c r="R14" s="336">
        <v>546</v>
      </c>
      <c r="S14" s="337">
        <v>1</v>
      </c>
      <c r="T14" s="338">
        <v>1638</v>
      </c>
      <c r="U14" s="316"/>
    </row>
    <row r="15" s="274" customFormat="1" customHeight="1" spans="1:21">
      <c r="A15" s="313">
        <v>10</v>
      </c>
      <c r="B15" s="314" t="s">
        <v>66</v>
      </c>
      <c r="C15" s="314"/>
      <c r="D15" s="315" t="s">
        <v>49</v>
      </c>
      <c r="E15" s="315"/>
      <c r="F15" s="315" t="s">
        <v>64</v>
      </c>
      <c r="G15" s="316" t="s">
        <v>51</v>
      </c>
      <c r="H15" s="317"/>
      <c r="I15" s="317"/>
      <c r="J15" s="317"/>
      <c r="K15" s="317"/>
      <c r="L15" s="317"/>
      <c r="M15" s="317"/>
      <c r="N15" s="327">
        <v>5</v>
      </c>
      <c r="O15" s="327">
        <v>123.894</v>
      </c>
      <c r="P15" s="52">
        <v>619.47</v>
      </c>
      <c r="Q15" s="335">
        <v>5</v>
      </c>
      <c r="R15" s="336">
        <v>118</v>
      </c>
      <c r="S15" s="337">
        <v>1</v>
      </c>
      <c r="T15" s="338">
        <v>590</v>
      </c>
      <c r="U15" s="316"/>
    </row>
    <row r="16" s="274" customFormat="1" customHeight="1" spans="1:21">
      <c r="A16" s="313">
        <v>11</v>
      </c>
      <c r="B16" s="314" t="s">
        <v>67</v>
      </c>
      <c r="C16" s="314"/>
      <c r="D16" s="315" t="s">
        <v>68</v>
      </c>
      <c r="E16" s="315"/>
      <c r="F16" s="315" t="s">
        <v>64</v>
      </c>
      <c r="G16" s="316" t="s">
        <v>51</v>
      </c>
      <c r="H16" s="317"/>
      <c r="I16" s="317"/>
      <c r="J16" s="317"/>
      <c r="K16" s="317"/>
      <c r="L16" s="317"/>
      <c r="M16" s="317"/>
      <c r="N16" s="327">
        <v>1</v>
      </c>
      <c r="O16" s="327">
        <v>179.61</v>
      </c>
      <c r="P16" s="52">
        <v>179.61</v>
      </c>
      <c r="Q16" s="335">
        <v>1</v>
      </c>
      <c r="R16" s="336">
        <v>144</v>
      </c>
      <c r="S16" s="337">
        <v>1</v>
      </c>
      <c r="T16" s="338">
        <v>144</v>
      </c>
      <c r="U16" s="316"/>
    </row>
    <row r="17" s="274" customFormat="1" customHeight="1" spans="1:21">
      <c r="A17" s="313">
        <v>12</v>
      </c>
      <c r="B17" s="318" t="s">
        <v>69</v>
      </c>
      <c r="C17" s="318"/>
      <c r="D17" s="315" t="s">
        <v>57</v>
      </c>
      <c r="E17" s="315"/>
      <c r="F17" s="315" t="s">
        <v>70</v>
      </c>
      <c r="G17" s="316" t="s">
        <v>51</v>
      </c>
      <c r="H17" s="317"/>
      <c r="I17" s="317"/>
      <c r="J17" s="317"/>
      <c r="K17" s="317"/>
      <c r="L17" s="317"/>
      <c r="M17" s="317"/>
      <c r="N17" s="327">
        <v>1</v>
      </c>
      <c r="O17" s="327">
        <v>2555.56</v>
      </c>
      <c r="P17" s="52">
        <v>2555.56</v>
      </c>
      <c r="Q17" s="335">
        <v>1</v>
      </c>
      <c r="R17" s="336">
        <v>2428</v>
      </c>
      <c r="S17" s="337">
        <v>1</v>
      </c>
      <c r="T17" s="338">
        <v>2428</v>
      </c>
      <c r="U17" s="316"/>
    </row>
    <row r="18" s="274" customFormat="1" customHeight="1" spans="1:21">
      <c r="A18" s="313">
        <v>13</v>
      </c>
      <c r="B18" s="318" t="s">
        <v>71</v>
      </c>
      <c r="C18" s="318"/>
      <c r="D18" s="315" t="s">
        <v>49</v>
      </c>
      <c r="E18" s="315"/>
      <c r="F18" s="315" t="s">
        <v>70</v>
      </c>
      <c r="G18" s="316" t="s">
        <v>51</v>
      </c>
      <c r="H18" s="317"/>
      <c r="I18" s="317"/>
      <c r="J18" s="317"/>
      <c r="K18" s="317"/>
      <c r="L18" s="317"/>
      <c r="M18" s="317"/>
      <c r="N18" s="327">
        <v>20</v>
      </c>
      <c r="O18" s="327">
        <v>7.6925</v>
      </c>
      <c r="P18" s="52">
        <v>153.85</v>
      </c>
      <c r="Q18" s="335">
        <v>20</v>
      </c>
      <c r="R18" s="336">
        <v>7</v>
      </c>
      <c r="S18" s="337">
        <v>1</v>
      </c>
      <c r="T18" s="338">
        <v>140</v>
      </c>
      <c r="U18" s="316"/>
    </row>
    <row r="19" s="274" customFormat="1" customHeight="1" spans="1:21">
      <c r="A19" s="313">
        <v>14</v>
      </c>
      <c r="B19" s="314" t="s">
        <v>72</v>
      </c>
      <c r="C19" s="314"/>
      <c r="D19" s="315" t="s">
        <v>49</v>
      </c>
      <c r="E19" s="315"/>
      <c r="F19" s="315" t="s">
        <v>70</v>
      </c>
      <c r="G19" s="316" t="s">
        <v>51</v>
      </c>
      <c r="H19" s="317"/>
      <c r="I19" s="317"/>
      <c r="J19" s="317"/>
      <c r="K19" s="317"/>
      <c r="L19" s="317"/>
      <c r="M19" s="317"/>
      <c r="N19" s="327">
        <v>20</v>
      </c>
      <c r="O19" s="327">
        <v>8.547</v>
      </c>
      <c r="P19" s="52">
        <v>170.94</v>
      </c>
      <c r="Q19" s="335">
        <v>20</v>
      </c>
      <c r="R19" s="336">
        <v>8</v>
      </c>
      <c r="S19" s="337">
        <v>1</v>
      </c>
      <c r="T19" s="338">
        <v>160</v>
      </c>
      <c r="U19" s="316"/>
    </row>
    <row r="20" s="274" customFormat="1" customHeight="1" spans="1:21">
      <c r="A20" s="96"/>
      <c r="B20" s="318"/>
      <c r="C20" s="318"/>
      <c r="D20" s="286"/>
      <c r="E20" s="286"/>
      <c r="F20" s="286"/>
      <c r="G20" s="94"/>
      <c r="H20" s="319"/>
      <c r="I20" s="319"/>
      <c r="J20" s="319"/>
      <c r="K20" s="319"/>
      <c r="L20" s="319"/>
      <c r="M20" s="319"/>
      <c r="N20" s="273"/>
      <c r="O20" s="273"/>
      <c r="P20" s="55">
        <v>0</v>
      </c>
      <c r="Q20" s="340"/>
      <c r="R20" s="341"/>
      <c r="S20" s="341"/>
      <c r="T20" s="342"/>
      <c r="U20" s="194"/>
    </row>
    <row r="21" s="274" customFormat="1" customHeight="1" spans="1:21">
      <c r="A21" s="96"/>
      <c r="B21" s="318"/>
      <c r="C21" s="318"/>
      <c r="D21" s="286"/>
      <c r="E21" s="286"/>
      <c r="F21" s="286"/>
      <c r="G21" s="94"/>
      <c r="H21" s="319"/>
      <c r="I21" s="319"/>
      <c r="J21" s="319"/>
      <c r="K21" s="319"/>
      <c r="L21" s="319"/>
      <c r="M21" s="319"/>
      <c r="N21" s="273"/>
      <c r="O21" s="273"/>
      <c r="P21" s="55">
        <v>0</v>
      </c>
      <c r="Q21" s="273"/>
      <c r="R21" s="341"/>
      <c r="S21" s="341"/>
      <c r="T21" s="342"/>
      <c r="U21" s="194"/>
    </row>
    <row r="22" s="274" customFormat="1" customHeight="1" spans="1:21">
      <c r="A22" s="96"/>
      <c r="B22" s="318"/>
      <c r="C22" s="318"/>
      <c r="D22" s="286"/>
      <c r="E22" s="286"/>
      <c r="F22" s="286"/>
      <c r="G22" s="94"/>
      <c r="H22" s="319"/>
      <c r="I22" s="319"/>
      <c r="J22" s="319"/>
      <c r="K22" s="319"/>
      <c r="L22" s="319"/>
      <c r="M22" s="319"/>
      <c r="N22" s="273"/>
      <c r="O22" s="273"/>
      <c r="P22" s="55">
        <v>0</v>
      </c>
      <c r="Q22" s="273"/>
      <c r="R22" s="341"/>
      <c r="S22" s="341"/>
      <c r="T22" s="342"/>
      <c r="U22" s="194"/>
    </row>
    <row r="23" s="274" customFormat="1" customHeight="1" spans="1:21">
      <c r="A23" s="96"/>
      <c r="B23" s="320"/>
      <c r="C23" s="320"/>
      <c r="D23" s="286"/>
      <c r="E23" s="286"/>
      <c r="F23" s="286"/>
      <c r="G23" s="94"/>
      <c r="H23" s="319"/>
      <c r="I23" s="319"/>
      <c r="J23" s="319"/>
      <c r="K23" s="319"/>
      <c r="L23" s="319"/>
      <c r="M23" s="319"/>
      <c r="N23" s="273"/>
      <c r="O23" s="273"/>
      <c r="P23" s="55">
        <v>0</v>
      </c>
      <c r="Q23" s="273"/>
      <c r="R23" s="341"/>
      <c r="S23" s="341"/>
      <c r="T23" s="342"/>
      <c r="U23" s="194"/>
    </row>
    <row r="24" s="166" customFormat="1" customHeight="1" spans="1:21">
      <c r="A24" s="194" t="s">
        <v>73</v>
      </c>
      <c r="B24" s="194"/>
      <c r="C24" s="194"/>
      <c r="D24" s="232"/>
      <c r="E24" s="232"/>
      <c r="F24" s="232"/>
      <c r="G24" s="232"/>
      <c r="H24" s="291">
        <v>0</v>
      </c>
      <c r="I24" s="291"/>
      <c r="J24" s="291">
        <v>0</v>
      </c>
      <c r="K24" s="291"/>
      <c r="L24" s="291"/>
      <c r="M24" s="291">
        <v>0</v>
      </c>
      <c r="N24" s="55"/>
      <c r="O24" s="55"/>
      <c r="P24" s="55">
        <v>16460.05</v>
      </c>
      <c r="Q24" s="55"/>
      <c r="R24" s="341"/>
      <c r="S24" s="341"/>
      <c r="T24" s="55">
        <v>14578</v>
      </c>
      <c r="U24" s="232"/>
    </row>
    <row r="25" s="166" customFormat="1" customHeight="1" spans="1:21">
      <c r="A25" s="214" t="s">
        <v>74</v>
      </c>
      <c r="B25" s="216"/>
      <c r="C25" s="194"/>
      <c r="D25" s="232"/>
      <c r="E25" s="232"/>
      <c r="F25" s="232"/>
      <c r="G25" s="232"/>
      <c r="H25" s="291"/>
      <c r="I25" s="291"/>
      <c r="J25" s="291"/>
      <c r="K25" s="291"/>
      <c r="L25" s="291"/>
      <c r="M25" s="291"/>
      <c r="N25" s="55"/>
      <c r="O25" s="55"/>
      <c r="P25" s="55"/>
      <c r="Q25" s="55"/>
      <c r="R25" s="341"/>
      <c r="S25" s="341"/>
      <c r="T25" s="55"/>
      <c r="U25" s="232"/>
    </row>
    <row r="26" s="166" customFormat="1" customHeight="1" spans="1:21">
      <c r="A26" s="214" t="s">
        <v>73</v>
      </c>
      <c r="B26" s="216"/>
      <c r="C26" s="194"/>
      <c r="D26" s="232"/>
      <c r="E26" s="232"/>
      <c r="F26" s="232"/>
      <c r="G26" s="232"/>
      <c r="H26" s="291"/>
      <c r="I26" s="291"/>
      <c r="J26" s="291">
        <v>0</v>
      </c>
      <c r="K26" s="291"/>
      <c r="L26" s="291"/>
      <c r="M26" s="291"/>
      <c r="N26" s="55"/>
      <c r="O26" s="55"/>
      <c r="P26" s="55">
        <v>16460.05</v>
      </c>
      <c r="Q26" s="55"/>
      <c r="R26" s="341"/>
      <c r="S26" s="341"/>
      <c r="T26" s="55">
        <v>14578</v>
      </c>
      <c r="U26" s="232"/>
    </row>
    <row r="27" s="166" customFormat="1" customHeight="1" spans="1:21">
      <c r="A27" s="321"/>
      <c r="B27" s="321"/>
      <c r="C27" s="321"/>
      <c r="D27" s="322"/>
      <c r="E27" s="322"/>
      <c r="F27" s="322"/>
      <c r="G27" s="322"/>
      <c r="H27" s="323"/>
      <c r="I27" s="323"/>
      <c r="J27" s="323"/>
      <c r="K27" s="323"/>
      <c r="L27" s="323"/>
      <c r="M27" s="323"/>
      <c r="N27" s="224"/>
      <c r="O27" s="224"/>
      <c r="P27" s="224"/>
      <c r="Q27" s="224"/>
      <c r="R27" s="343"/>
      <c r="S27" s="343"/>
      <c r="T27" s="224"/>
      <c r="U27" s="322"/>
    </row>
    <row r="28" s="166" customFormat="1" customHeight="1" spans="1:19">
      <c r="A28" s="324" t="s">
        <v>75</v>
      </c>
      <c r="B28" s="310"/>
      <c r="C28" s="310"/>
      <c r="H28" s="100"/>
      <c r="I28" s="100"/>
      <c r="J28" s="328"/>
      <c r="K28" s="328"/>
      <c r="L28" s="328"/>
      <c r="M28" s="328"/>
      <c r="N28" s="326"/>
      <c r="O28" s="329"/>
      <c r="P28" s="329"/>
      <c r="Q28" s="166" t="s">
        <v>76</v>
      </c>
      <c r="R28" s="279"/>
      <c r="S28" s="279"/>
    </row>
    <row r="29" s="125" customFormat="1" customHeight="1" spans="1:20">
      <c r="A29" s="170"/>
      <c r="B29" s="325"/>
      <c r="C29" s="325"/>
      <c r="H29" s="199"/>
      <c r="I29" s="199"/>
      <c r="J29" s="199"/>
      <c r="K29" s="199"/>
      <c r="L29" s="199"/>
      <c r="M29" s="199"/>
      <c r="N29" s="306"/>
      <c r="O29" s="306"/>
      <c r="P29" s="306"/>
      <c r="T29" s="307"/>
    </row>
    <row r="30" s="125" customFormat="1" customHeight="1" spans="1:20">
      <c r="A30" s="170"/>
      <c r="B30" s="305"/>
      <c r="C30" s="305"/>
      <c r="H30" s="199"/>
      <c r="I30" s="199"/>
      <c r="J30" s="199"/>
      <c r="K30" s="199"/>
      <c r="L30" s="199"/>
      <c r="M30" s="199"/>
      <c r="N30" s="306"/>
      <c r="O30" s="306"/>
      <c r="P30" s="306"/>
      <c r="T30" s="307"/>
    </row>
    <row r="31" s="125" customFormat="1" customHeight="1" spans="1:20">
      <c r="A31" s="170"/>
      <c r="B31" s="305"/>
      <c r="C31" s="305"/>
      <c r="H31" s="199"/>
      <c r="I31" s="199"/>
      <c r="J31" s="199"/>
      <c r="K31" s="199"/>
      <c r="L31" s="199"/>
      <c r="M31" s="199"/>
      <c r="N31" s="306"/>
      <c r="O31" s="306"/>
      <c r="P31" s="306"/>
      <c r="T31" s="307"/>
    </row>
    <row r="32" s="125" customFormat="1" customHeight="1" spans="1:20">
      <c r="A32" s="170"/>
      <c r="B32" s="305"/>
      <c r="C32" s="305"/>
      <c r="H32" s="199"/>
      <c r="I32" s="199"/>
      <c r="J32" s="199"/>
      <c r="K32" s="199"/>
      <c r="L32" s="199"/>
      <c r="M32" s="199"/>
      <c r="N32" s="306"/>
      <c r="O32" s="306"/>
      <c r="P32" s="306"/>
      <c r="T32" s="307"/>
    </row>
    <row r="33" s="125" customFormat="1" customHeight="1" spans="1:20">
      <c r="A33" s="170"/>
      <c r="B33" s="305"/>
      <c r="C33" s="305"/>
      <c r="H33" s="199"/>
      <c r="I33" s="199"/>
      <c r="J33" s="199"/>
      <c r="K33" s="199"/>
      <c r="L33" s="199"/>
      <c r="M33" s="199"/>
      <c r="N33" s="306"/>
      <c r="O33" s="306"/>
      <c r="P33" s="306"/>
      <c r="T33" s="307"/>
    </row>
    <row r="34" s="125" customFormat="1" customHeight="1" spans="1:20">
      <c r="A34" s="170"/>
      <c r="B34" s="305"/>
      <c r="C34" s="305"/>
      <c r="H34" s="199"/>
      <c r="I34" s="199"/>
      <c r="J34" s="199"/>
      <c r="K34" s="199"/>
      <c r="L34" s="199"/>
      <c r="M34" s="199"/>
      <c r="N34" s="306"/>
      <c r="O34" s="306"/>
      <c r="P34" s="330"/>
      <c r="T34" s="307"/>
    </row>
    <row r="35" s="125" customFormat="1" customHeight="1" spans="1:20">
      <c r="A35" s="170"/>
      <c r="B35" s="305"/>
      <c r="C35" s="305"/>
      <c r="H35" s="199"/>
      <c r="I35" s="199"/>
      <c r="J35" s="199"/>
      <c r="K35" s="199"/>
      <c r="L35" s="199"/>
      <c r="M35" s="199"/>
      <c r="N35" s="306"/>
      <c r="O35" s="306"/>
      <c r="P35" s="330"/>
      <c r="T35" s="307"/>
    </row>
    <row r="36" s="125" customFormat="1" customHeight="1" spans="1:20">
      <c r="A36" s="170"/>
      <c r="B36" s="305"/>
      <c r="C36" s="305"/>
      <c r="H36" s="199"/>
      <c r="I36" s="199"/>
      <c r="J36" s="199"/>
      <c r="K36" s="199"/>
      <c r="L36" s="199"/>
      <c r="M36" s="199"/>
      <c r="N36" s="306"/>
      <c r="O36" s="306"/>
      <c r="P36" s="331"/>
      <c r="T36" s="307"/>
    </row>
  </sheetData>
  <mergeCells count="16">
    <mergeCell ref="A2:U2"/>
    <mergeCell ref="H4:J4"/>
    <mergeCell ref="K4:M4"/>
    <mergeCell ref="N4:P4"/>
    <mergeCell ref="Q4:T4"/>
    <mergeCell ref="A24:B24"/>
    <mergeCell ref="A25:B25"/>
    <mergeCell ref="A26:B26"/>
    <mergeCell ref="A4:A5"/>
    <mergeCell ref="B4:B5"/>
    <mergeCell ref="C4:C5"/>
    <mergeCell ref="D4:D5"/>
    <mergeCell ref="E4:E5"/>
    <mergeCell ref="F4:F5"/>
    <mergeCell ref="G4:G5"/>
    <mergeCell ref="U4:U5"/>
  </mergeCells>
  <hyperlinks>
    <hyperlink ref="A1" location="索引目录!E19" display="返回索引页"/>
    <hyperlink ref="B1" location="存货汇总!B7" display="返回"/>
  </hyperlinks>
  <printOptions horizontalCentered="1"/>
  <pageMargins left="0.156944444444444" right="0.551181102362205" top="0.866141732283464" bottom="0.866141732283464" header="0.866141732283464" footer="0.511811023622047"/>
  <pageSetup paperSize="9" fitToHeight="0" orientation="landscape" horizontalDpi="600" verticalDpi="600"/>
  <headerFooter alignWithMargins="0" scaleWithDoc="0">
    <oddHeader>&amp;R&amp;"宋体,常规"&amp;10表&amp;"Times New Roman,常规"3-7-2
&amp;"宋体,常规"共&amp;"Times New Roman,常规"&amp;N&amp;"宋体,常规"页第&amp;"Times New Roman,常规"&amp;P&amp;"宋体,常规"页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0"/>
  <sheetViews>
    <sheetView zoomScale="80" zoomScaleNormal="80" workbookViewId="0">
      <selection activeCell="A2" sqref="A2:W2"/>
    </sheetView>
  </sheetViews>
  <sheetFormatPr defaultColWidth="9" defaultRowHeight="15.75" customHeight="1"/>
  <cols>
    <col min="1" max="1" width="4" style="125" customWidth="1"/>
    <col min="2" max="2" width="12.5" style="125" customWidth="1"/>
    <col min="3" max="3" width="12.75" style="125" customWidth="1"/>
    <col min="4" max="4" width="5.5" style="125" customWidth="1"/>
    <col min="5" max="5" width="9.5" style="125" customWidth="1"/>
    <col min="6" max="6" width="8" style="125" customWidth="1"/>
    <col min="7" max="7" width="6.75" style="125" hidden="1" customWidth="1" outlineLevel="1"/>
    <col min="8" max="8" width="8.125" style="125" hidden="1" customWidth="1" outlineLevel="1"/>
    <col min="9" max="12" width="12.25" style="125" hidden="1" customWidth="1" outlineLevel="1"/>
    <col min="13" max="13" width="6.75" style="125" customWidth="1" collapsed="1"/>
    <col min="14" max="14" width="8.625" style="276" customWidth="1"/>
    <col min="15" max="15" width="11.125" style="125" customWidth="1"/>
    <col min="16" max="16" width="7.25" style="125" customWidth="1"/>
    <col min="17" max="17" width="7.75" style="125" customWidth="1"/>
    <col min="18" max="19" width="7.75" style="125" hidden="1" customWidth="1"/>
    <col min="20" max="20" width="10.25" style="125" customWidth="1"/>
    <col min="21" max="21" width="9.125" style="125" hidden="1" customWidth="1"/>
    <col min="22" max="22" width="5.625" style="125" customWidth="1"/>
    <col min="23" max="23" width="4.75" style="125" customWidth="1"/>
    <col min="24" max="16384" width="9" style="125"/>
  </cols>
  <sheetData>
    <row r="1" ht="14.25" customHeight="1" spans="1:23">
      <c r="A1" s="277" t="s">
        <v>0</v>
      </c>
      <c r="B1" s="278" t="s">
        <v>31</v>
      </c>
      <c r="C1" s="278"/>
      <c r="D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</row>
    <row r="2" s="169" customFormat="1" ht="30" customHeight="1" spans="1:23">
      <c r="A2" s="231" t="s">
        <v>77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</row>
    <row r="3" s="166" customFormat="1" customHeight="1" spans="1:23">
      <c r="A3" s="279" t="s">
        <v>2</v>
      </c>
      <c r="N3" s="294"/>
      <c r="W3" s="100" t="s">
        <v>33</v>
      </c>
    </row>
    <row r="4" s="274" customFormat="1" customHeight="1" spans="1:23">
      <c r="A4" s="194" t="s">
        <v>34</v>
      </c>
      <c r="B4" s="194" t="s">
        <v>35</v>
      </c>
      <c r="C4" s="194" t="s">
        <v>36</v>
      </c>
      <c r="D4" s="101" t="s">
        <v>78</v>
      </c>
      <c r="E4" s="194" t="s">
        <v>39</v>
      </c>
      <c r="F4" s="101" t="s">
        <v>40</v>
      </c>
      <c r="G4" s="194" t="s">
        <v>6</v>
      </c>
      <c r="H4" s="194"/>
      <c r="I4" s="194"/>
      <c r="J4" s="295" t="s">
        <v>41</v>
      </c>
      <c r="K4" s="296"/>
      <c r="L4" s="297"/>
      <c r="M4" s="194" t="s">
        <v>7</v>
      </c>
      <c r="N4" s="194"/>
      <c r="O4" s="194"/>
      <c r="P4" s="242" t="s">
        <v>8</v>
      </c>
      <c r="Q4" s="243"/>
      <c r="R4" s="243"/>
      <c r="S4" s="243"/>
      <c r="T4" s="244"/>
      <c r="U4" s="176" t="s">
        <v>9</v>
      </c>
      <c r="V4" s="101" t="s">
        <v>79</v>
      </c>
      <c r="W4" s="194" t="s">
        <v>42</v>
      </c>
    </row>
    <row r="5" s="274" customFormat="1" customHeight="1" spans="1:23">
      <c r="A5" s="194"/>
      <c r="B5" s="194"/>
      <c r="C5" s="194"/>
      <c r="D5" s="102"/>
      <c r="E5" s="194"/>
      <c r="F5" s="102"/>
      <c r="G5" s="194" t="s">
        <v>43</v>
      </c>
      <c r="H5" s="194" t="s">
        <v>44</v>
      </c>
      <c r="I5" s="194" t="s">
        <v>45</v>
      </c>
      <c r="J5" s="194" t="s">
        <v>43</v>
      </c>
      <c r="K5" s="194" t="s">
        <v>44</v>
      </c>
      <c r="L5" s="194" t="s">
        <v>45</v>
      </c>
      <c r="M5" s="194" t="s">
        <v>43</v>
      </c>
      <c r="N5" s="194" t="s">
        <v>44</v>
      </c>
      <c r="O5" s="194" t="s">
        <v>45</v>
      </c>
      <c r="P5" s="194" t="s">
        <v>46</v>
      </c>
      <c r="Q5" s="194" t="s">
        <v>44</v>
      </c>
      <c r="R5" s="194" t="s">
        <v>80</v>
      </c>
      <c r="S5" s="194" t="s">
        <v>47</v>
      </c>
      <c r="T5" s="194" t="s">
        <v>45</v>
      </c>
      <c r="U5" s="303"/>
      <c r="V5" s="102"/>
      <c r="W5" s="194"/>
    </row>
    <row r="6" s="275" customFormat="1" customHeight="1" spans="1:23">
      <c r="A6" s="96">
        <v>1</v>
      </c>
      <c r="B6" s="280" t="s">
        <v>81</v>
      </c>
      <c r="C6" s="281" t="s">
        <v>82</v>
      </c>
      <c r="D6" s="282" t="s">
        <v>83</v>
      </c>
      <c r="E6" s="283" t="s">
        <v>84</v>
      </c>
      <c r="F6" s="283"/>
      <c r="G6" s="284">
        <v>3</v>
      </c>
      <c r="H6" s="285"/>
      <c r="I6" s="285"/>
      <c r="J6" s="285"/>
      <c r="K6" s="285"/>
      <c r="L6" s="285"/>
      <c r="M6" s="284">
        <v>3</v>
      </c>
      <c r="N6" s="55"/>
      <c r="O6" s="298">
        <v>0</v>
      </c>
      <c r="P6" s="299">
        <v>3</v>
      </c>
      <c r="Q6" s="55">
        <v>350</v>
      </c>
      <c r="R6" s="304">
        <v>0.5</v>
      </c>
      <c r="S6" s="304">
        <v>1</v>
      </c>
      <c r="T6" s="55">
        <v>525</v>
      </c>
      <c r="U6" s="55">
        <v>525</v>
      </c>
      <c r="V6" s="55" t="s">
        <v>18</v>
      </c>
      <c r="W6" s="232" t="s">
        <v>85</v>
      </c>
    </row>
    <row r="7" s="166" customFormat="1" customHeight="1" spans="1:23">
      <c r="A7" s="96">
        <v>2</v>
      </c>
      <c r="B7" s="241" t="s">
        <v>86</v>
      </c>
      <c r="C7" s="281" t="s">
        <v>82</v>
      </c>
      <c r="D7" s="286" t="s">
        <v>61</v>
      </c>
      <c r="E7" s="283" t="s">
        <v>87</v>
      </c>
      <c r="F7" s="283"/>
      <c r="G7" s="284">
        <v>9</v>
      </c>
      <c r="H7" s="285"/>
      <c r="I7" s="285"/>
      <c r="J7" s="285"/>
      <c r="K7" s="285"/>
      <c r="L7" s="285"/>
      <c r="M7" s="284">
        <v>9</v>
      </c>
      <c r="N7" s="55"/>
      <c r="O7" s="298">
        <v>0</v>
      </c>
      <c r="P7" s="299">
        <v>9</v>
      </c>
      <c r="Q7" s="55">
        <v>300</v>
      </c>
      <c r="R7" s="304">
        <v>0.5</v>
      </c>
      <c r="S7" s="304">
        <v>1</v>
      </c>
      <c r="T7" s="55">
        <v>1350</v>
      </c>
      <c r="U7" s="55">
        <v>1350</v>
      </c>
      <c r="V7" s="55" t="s">
        <v>18</v>
      </c>
      <c r="W7" s="232" t="s">
        <v>85</v>
      </c>
    </row>
    <row r="8" s="166" customFormat="1" customHeight="1" spans="1:23">
      <c r="A8" s="96">
        <v>3</v>
      </c>
      <c r="B8" s="241" t="s">
        <v>88</v>
      </c>
      <c r="C8" s="281" t="s">
        <v>89</v>
      </c>
      <c r="D8" s="286" t="s">
        <v>61</v>
      </c>
      <c r="E8" s="283" t="s">
        <v>84</v>
      </c>
      <c r="F8" s="283"/>
      <c r="G8" s="284">
        <v>1</v>
      </c>
      <c r="H8" s="285"/>
      <c r="I8" s="285"/>
      <c r="J8" s="285"/>
      <c r="K8" s="285"/>
      <c r="L8" s="285"/>
      <c r="M8" s="284">
        <v>1</v>
      </c>
      <c r="N8" s="55"/>
      <c r="O8" s="298">
        <v>0</v>
      </c>
      <c r="P8" s="299">
        <v>1</v>
      </c>
      <c r="Q8" s="55">
        <v>350</v>
      </c>
      <c r="R8" s="304">
        <v>0.5</v>
      </c>
      <c r="S8" s="304">
        <v>1</v>
      </c>
      <c r="T8" s="55">
        <v>175</v>
      </c>
      <c r="U8" s="55">
        <v>175</v>
      </c>
      <c r="V8" s="55" t="s">
        <v>18</v>
      </c>
      <c r="W8" s="232" t="s">
        <v>85</v>
      </c>
    </row>
    <row r="9" s="166" customFormat="1" customHeight="1" spans="1:23">
      <c r="A9" s="96">
        <v>4</v>
      </c>
      <c r="B9" s="280" t="s">
        <v>81</v>
      </c>
      <c r="C9" s="281" t="s">
        <v>82</v>
      </c>
      <c r="D9" s="282" t="s">
        <v>83</v>
      </c>
      <c r="E9" s="283" t="s">
        <v>90</v>
      </c>
      <c r="F9" s="283"/>
      <c r="G9" s="284">
        <v>7</v>
      </c>
      <c r="H9" s="285"/>
      <c r="I9" s="285"/>
      <c r="J9" s="285"/>
      <c r="K9" s="285"/>
      <c r="L9" s="285"/>
      <c r="M9" s="284">
        <v>7</v>
      </c>
      <c r="N9" s="55"/>
      <c r="O9" s="298">
        <v>0</v>
      </c>
      <c r="P9" s="299">
        <v>7</v>
      </c>
      <c r="Q9" s="55">
        <v>350</v>
      </c>
      <c r="R9" s="304">
        <v>0.5</v>
      </c>
      <c r="S9" s="304">
        <v>1</v>
      </c>
      <c r="T9" s="55">
        <v>1225</v>
      </c>
      <c r="U9" s="55">
        <v>1225</v>
      </c>
      <c r="V9" s="55" t="s">
        <v>18</v>
      </c>
      <c r="W9" s="232" t="s">
        <v>85</v>
      </c>
    </row>
    <row r="10" s="166" customFormat="1" customHeight="1" spans="1:23">
      <c r="A10" s="96">
        <v>5</v>
      </c>
      <c r="B10" s="287" t="s">
        <v>91</v>
      </c>
      <c r="C10" s="281" t="s">
        <v>92</v>
      </c>
      <c r="D10" s="288" t="s">
        <v>93</v>
      </c>
      <c r="E10" s="289" t="s">
        <v>94</v>
      </c>
      <c r="F10" s="283"/>
      <c r="G10" s="285"/>
      <c r="H10" s="285"/>
      <c r="I10" s="285"/>
      <c r="J10" s="285"/>
      <c r="K10" s="285"/>
      <c r="L10" s="285"/>
      <c r="M10" s="300">
        <v>1</v>
      </c>
      <c r="N10" s="55"/>
      <c r="O10" s="298">
        <v>0</v>
      </c>
      <c r="P10" s="299">
        <v>1</v>
      </c>
      <c r="Q10" s="55">
        <v>4599</v>
      </c>
      <c r="R10" s="304">
        <v>0.2</v>
      </c>
      <c r="S10" s="304">
        <v>1</v>
      </c>
      <c r="T10" s="55">
        <v>920</v>
      </c>
      <c r="U10" s="55">
        <v>920</v>
      </c>
      <c r="V10" s="55" t="s">
        <v>18</v>
      </c>
      <c r="W10" s="232" t="s">
        <v>85</v>
      </c>
    </row>
    <row r="11" s="166" customFormat="1" customHeight="1" spans="1:23">
      <c r="A11" s="96">
        <v>6</v>
      </c>
      <c r="B11" s="287" t="s">
        <v>91</v>
      </c>
      <c r="C11" s="281" t="s">
        <v>95</v>
      </c>
      <c r="D11" s="288" t="s">
        <v>93</v>
      </c>
      <c r="E11" s="289" t="s">
        <v>96</v>
      </c>
      <c r="F11" s="283"/>
      <c r="G11" s="285"/>
      <c r="H11" s="285"/>
      <c r="I11" s="285"/>
      <c r="J11" s="285"/>
      <c r="K11" s="285"/>
      <c r="L11" s="285"/>
      <c r="M11" s="300">
        <v>1</v>
      </c>
      <c r="N11" s="55"/>
      <c r="O11" s="298">
        <v>0</v>
      </c>
      <c r="P11" s="299">
        <v>1</v>
      </c>
      <c r="Q11" s="55">
        <v>8599</v>
      </c>
      <c r="R11" s="304">
        <v>0.2</v>
      </c>
      <c r="S11" s="304">
        <v>1</v>
      </c>
      <c r="T11" s="55">
        <v>1720</v>
      </c>
      <c r="U11" s="55">
        <v>1720</v>
      </c>
      <c r="V11" s="55" t="s">
        <v>18</v>
      </c>
      <c r="W11" s="232" t="s">
        <v>85</v>
      </c>
    </row>
    <row r="12" s="166" customFormat="1" customHeight="1" spans="1:23">
      <c r="A12" s="96"/>
      <c r="B12" s="241"/>
      <c r="C12" s="241"/>
      <c r="D12" s="286"/>
      <c r="E12" s="283"/>
      <c r="F12" s="283"/>
      <c r="G12" s="285"/>
      <c r="H12" s="285"/>
      <c r="I12" s="285"/>
      <c r="J12" s="285"/>
      <c r="K12" s="285"/>
      <c r="L12" s="285"/>
      <c r="M12" s="300"/>
      <c r="N12" s="55"/>
      <c r="O12" s="298">
        <v>0</v>
      </c>
      <c r="P12" s="299"/>
      <c r="Q12" s="55"/>
      <c r="R12" s="55"/>
      <c r="S12" s="55"/>
      <c r="T12" s="55"/>
      <c r="U12" s="55">
        <v>0</v>
      </c>
      <c r="V12" s="55" t="s">
        <v>18</v>
      </c>
      <c r="W12" s="232"/>
    </row>
    <row r="13" s="166" customFormat="1" customHeight="1" spans="1:23">
      <c r="A13" s="96"/>
      <c r="B13" s="241"/>
      <c r="C13" s="241"/>
      <c r="D13" s="286"/>
      <c r="E13" s="283"/>
      <c r="F13" s="283"/>
      <c r="G13" s="285"/>
      <c r="H13" s="285"/>
      <c r="I13" s="285"/>
      <c r="J13" s="285"/>
      <c r="K13" s="285"/>
      <c r="L13" s="285"/>
      <c r="M13" s="300"/>
      <c r="N13" s="55"/>
      <c r="O13" s="298">
        <v>0</v>
      </c>
      <c r="P13" s="299"/>
      <c r="Q13" s="55"/>
      <c r="R13" s="55"/>
      <c r="S13" s="55"/>
      <c r="T13" s="55"/>
      <c r="U13" s="55">
        <v>0</v>
      </c>
      <c r="V13" s="55" t="s">
        <v>18</v>
      </c>
      <c r="W13" s="232"/>
    </row>
    <row r="14" s="166" customFormat="1" customHeight="1" spans="1:23">
      <c r="A14" s="96"/>
      <c r="B14" s="241"/>
      <c r="C14" s="241"/>
      <c r="D14" s="286"/>
      <c r="E14" s="283"/>
      <c r="F14" s="283"/>
      <c r="G14" s="285"/>
      <c r="H14" s="285"/>
      <c r="I14" s="285"/>
      <c r="J14" s="285"/>
      <c r="K14" s="285"/>
      <c r="L14" s="285"/>
      <c r="M14" s="300"/>
      <c r="N14" s="55"/>
      <c r="O14" s="298">
        <v>0</v>
      </c>
      <c r="P14" s="299"/>
      <c r="Q14" s="55"/>
      <c r="R14" s="55"/>
      <c r="S14" s="55"/>
      <c r="T14" s="55"/>
      <c r="U14" s="55">
        <v>0</v>
      </c>
      <c r="V14" s="55" t="s">
        <v>18</v>
      </c>
      <c r="W14" s="232"/>
    </row>
    <row r="15" s="166" customFormat="1" customHeight="1" spans="1:23">
      <c r="A15" s="96"/>
      <c r="B15" s="241"/>
      <c r="C15" s="241"/>
      <c r="D15" s="286"/>
      <c r="E15" s="283"/>
      <c r="F15" s="283"/>
      <c r="G15" s="285"/>
      <c r="H15" s="285"/>
      <c r="I15" s="285"/>
      <c r="J15" s="285"/>
      <c r="K15" s="285"/>
      <c r="L15" s="285"/>
      <c r="M15" s="300"/>
      <c r="N15" s="55"/>
      <c r="O15" s="298">
        <v>0</v>
      </c>
      <c r="P15" s="299"/>
      <c r="Q15" s="55"/>
      <c r="R15" s="55"/>
      <c r="S15" s="55"/>
      <c r="T15" s="55"/>
      <c r="U15" s="55">
        <v>0</v>
      </c>
      <c r="V15" s="55" t="s">
        <v>18</v>
      </c>
      <c r="W15" s="232"/>
    </row>
    <row r="16" s="166" customFormat="1" customHeight="1" spans="1:23">
      <c r="A16" s="218"/>
      <c r="B16" s="232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18"/>
      <c r="N16" s="301"/>
      <c r="O16" s="298">
        <v>0</v>
      </c>
      <c r="P16" s="218"/>
      <c r="Q16" s="218"/>
      <c r="R16" s="218"/>
      <c r="S16" s="218"/>
      <c r="T16" s="55"/>
      <c r="U16" s="55">
        <v>0</v>
      </c>
      <c r="V16" s="55" t="s">
        <v>18</v>
      </c>
      <c r="W16" s="232"/>
    </row>
    <row r="17" s="166" customFormat="1" customHeight="1" spans="1:23">
      <c r="A17" s="232"/>
      <c r="B17" s="232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18"/>
      <c r="N17" s="301"/>
      <c r="O17" s="298">
        <v>0</v>
      </c>
      <c r="P17" s="218"/>
      <c r="Q17" s="218"/>
      <c r="R17" s="218"/>
      <c r="S17" s="218"/>
      <c r="T17" s="55"/>
      <c r="U17" s="55">
        <v>0</v>
      </c>
      <c r="V17" s="55" t="s">
        <v>18</v>
      </c>
      <c r="W17" s="232"/>
    </row>
    <row r="18" s="166" customFormat="1" customHeight="1" spans="1:23">
      <c r="A18" s="232"/>
      <c r="B18" s="232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18"/>
      <c r="N18" s="301"/>
      <c r="O18" s="298">
        <v>0</v>
      </c>
      <c r="P18" s="218"/>
      <c r="Q18" s="218"/>
      <c r="R18" s="218"/>
      <c r="S18" s="218"/>
      <c r="T18" s="55"/>
      <c r="U18" s="55">
        <v>0</v>
      </c>
      <c r="V18" s="55" t="s">
        <v>18</v>
      </c>
      <c r="W18" s="232"/>
    </row>
    <row r="19" s="166" customFormat="1" customHeight="1" spans="1:23">
      <c r="A19" s="232"/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18"/>
      <c r="N19" s="301"/>
      <c r="O19" s="298">
        <v>0</v>
      </c>
      <c r="P19" s="218"/>
      <c r="Q19" s="218"/>
      <c r="R19" s="218"/>
      <c r="S19" s="218"/>
      <c r="T19" s="55"/>
      <c r="U19" s="55">
        <v>0</v>
      </c>
      <c r="V19" s="55" t="s">
        <v>18</v>
      </c>
      <c r="W19" s="232"/>
    </row>
    <row r="20" s="166" customFormat="1" customHeight="1" spans="1:23">
      <c r="A20" s="232"/>
      <c r="B20" s="23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18"/>
      <c r="N20" s="301"/>
      <c r="O20" s="298">
        <v>0</v>
      </c>
      <c r="P20" s="218"/>
      <c r="Q20" s="218"/>
      <c r="R20" s="218"/>
      <c r="S20" s="218"/>
      <c r="T20" s="55"/>
      <c r="U20" s="55">
        <v>0</v>
      </c>
      <c r="V20" s="55" t="s">
        <v>18</v>
      </c>
      <c r="W20" s="232"/>
    </row>
    <row r="21" s="166" customFormat="1" customHeight="1" spans="1:23">
      <c r="A21" s="232"/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18"/>
      <c r="N21" s="301"/>
      <c r="O21" s="298">
        <v>0</v>
      </c>
      <c r="P21" s="218"/>
      <c r="Q21" s="218"/>
      <c r="R21" s="218"/>
      <c r="S21" s="218"/>
      <c r="T21" s="55"/>
      <c r="U21" s="55">
        <v>0</v>
      </c>
      <c r="V21" s="55" t="s">
        <v>18</v>
      </c>
      <c r="W21" s="232"/>
    </row>
    <row r="22" s="166" customFormat="1" customHeight="1" spans="1:23">
      <c r="A22" s="232"/>
      <c r="B22" s="232"/>
      <c r="C22" s="232"/>
      <c r="D22" s="232"/>
      <c r="E22" s="232"/>
      <c r="F22" s="232"/>
      <c r="G22" s="232"/>
      <c r="H22" s="232"/>
      <c r="I22" s="232"/>
      <c r="J22" s="232"/>
      <c r="K22" s="232"/>
      <c r="L22" s="232"/>
      <c r="M22" s="218"/>
      <c r="N22" s="301"/>
      <c r="O22" s="298">
        <v>0</v>
      </c>
      <c r="P22" s="218"/>
      <c r="Q22" s="218"/>
      <c r="R22" s="218"/>
      <c r="S22" s="218"/>
      <c r="T22" s="55"/>
      <c r="U22" s="55">
        <v>0</v>
      </c>
      <c r="V22" s="55" t="s">
        <v>18</v>
      </c>
      <c r="W22" s="232"/>
    </row>
    <row r="23" s="166" customFormat="1" customHeight="1" spans="1:23">
      <c r="A23" s="232"/>
      <c r="B23" s="232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18"/>
      <c r="N23" s="301"/>
      <c r="O23" s="298">
        <v>0</v>
      </c>
      <c r="P23" s="218"/>
      <c r="Q23" s="218"/>
      <c r="R23" s="218"/>
      <c r="S23" s="218"/>
      <c r="T23" s="55"/>
      <c r="U23" s="55">
        <v>0</v>
      </c>
      <c r="V23" s="55" t="s">
        <v>18</v>
      </c>
      <c r="W23" s="232"/>
    </row>
    <row r="24" s="166" customFormat="1" customHeight="1" spans="1:23">
      <c r="A24" s="194"/>
      <c r="B24" s="241"/>
      <c r="C24" s="241"/>
      <c r="D24" s="286"/>
      <c r="E24" s="232"/>
      <c r="F24" s="232"/>
      <c r="G24" s="290"/>
      <c r="H24" s="291"/>
      <c r="I24" s="291"/>
      <c r="J24" s="291"/>
      <c r="K24" s="291"/>
      <c r="L24" s="291"/>
      <c r="M24" s="302"/>
      <c r="N24" s="55"/>
      <c r="O24" s="298">
        <v>0</v>
      </c>
      <c r="P24" s="207"/>
      <c r="Q24" s="55"/>
      <c r="R24" s="55"/>
      <c r="S24" s="55"/>
      <c r="T24" s="55"/>
      <c r="U24" s="55">
        <v>0</v>
      </c>
      <c r="V24" s="55" t="s">
        <v>18</v>
      </c>
      <c r="W24" s="232"/>
    </row>
    <row r="25" s="166" customFormat="1" customHeight="1" spans="1:23">
      <c r="A25" s="194"/>
      <c r="B25" s="241"/>
      <c r="C25" s="241"/>
      <c r="D25" s="292"/>
      <c r="E25" s="232"/>
      <c r="F25" s="232"/>
      <c r="G25" s="290"/>
      <c r="H25" s="291"/>
      <c r="I25" s="291"/>
      <c r="J25" s="291"/>
      <c r="K25" s="291"/>
      <c r="L25" s="291"/>
      <c r="M25" s="302"/>
      <c r="N25" s="55"/>
      <c r="O25" s="298">
        <v>0</v>
      </c>
      <c r="P25" s="207"/>
      <c r="Q25" s="55"/>
      <c r="R25" s="55"/>
      <c r="S25" s="55"/>
      <c r="T25" s="55"/>
      <c r="U25" s="55">
        <v>0</v>
      </c>
      <c r="V25" s="55" t="s">
        <v>18</v>
      </c>
      <c r="W25" s="232"/>
    </row>
    <row r="26" s="166" customFormat="1" customHeight="1" spans="1:23">
      <c r="A26" s="194"/>
      <c r="B26" s="241"/>
      <c r="C26" s="241"/>
      <c r="D26" s="292"/>
      <c r="E26" s="232"/>
      <c r="F26" s="232"/>
      <c r="G26" s="290"/>
      <c r="H26" s="291"/>
      <c r="I26" s="291"/>
      <c r="J26" s="291"/>
      <c r="K26" s="291"/>
      <c r="L26" s="291"/>
      <c r="M26" s="302"/>
      <c r="N26" s="55"/>
      <c r="O26" s="298">
        <v>0</v>
      </c>
      <c r="P26" s="207"/>
      <c r="Q26" s="55"/>
      <c r="R26" s="55"/>
      <c r="S26" s="55"/>
      <c r="T26" s="55"/>
      <c r="U26" s="55">
        <v>0</v>
      </c>
      <c r="V26" s="55" t="s">
        <v>18</v>
      </c>
      <c r="W26" s="232"/>
    </row>
    <row r="27" s="166" customFormat="1" customHeight="1" spans="1:23">
      <c r="A27" s="242" t="s">
        <v>73</v>
      </c>
      <c r="B27" s="244"/>
      <c r="C27" s="244"/>
      <c r="D27" s="232"/>
      <c r="E27" s="232"/>
      <c r="F27" s="232"/>
      <c r="G27" s="291"/>
      <c r="H27" s="291"/>
      <c r="I27" s="291">
        <v>0</v>
      </c>
      <c r="J27" s="291"/>
      <c r="K27" s="291"/>
      <c r="L27" s="291">
        <v>0</v>
      </c>
      <c r="M27" s="291">
        <v>22</v>
      </c>
      <c r="N27" s="55"/>
      <c r="O27" s="55">
        <v>0</v>
      </c>
      <c r="P27" s="291"/>
      <c r="Q27" s="55"/>
      <c r="R27" s="55"/>
      <c r="S27" s="55"/>
      <c r="T27" s="55">
        <v>5915</v>
      </c>
      <c r="U27" s="55">
        <v>5915</v>
      </c>
      <c r="V27" s="55" t="s">
        <v>18</v>
      </c>
      <c r="W27" s="232"/>
    </row>
    <row r="28" s="166" customFormat="1" customHeight="1" spans="1:19">
      <c r="A28" s="293" t="s">
        <v>75</v>
      </c>
      <c r="M28" s="294"/>
      <c r="N28" s="279"/>
      <c r="O28" s="279"/>
      <c r="Q28" s="279" t="s">
        <v>76</v>
      </c>
      <c r="R28" s="279"/>
      <c r="S28" s="279"/>
    </row>
    <row r="29" customHeight="1" spans="1:15">
      <c r="A29" s="170"/>
      <c r="B29" s="100"/>
      <c r="C29" s="100"/>
      <c r="M29" s="276"/>
      <c r="O29" s="276"/>
    </row>
    <row r="30" customHeight="1" spans="1:15">
      <c r="A30" s="170"/>
      <c r="M30" s="276"/>
      <c r="O30" s="276"/>
    </row>
  </sheetData>
  <mergeCells count="15">
    <mergeCell ref="A2:W2"/>
    <mergeCell ref="G4:I4"/>
    <mergeCell ref="J4:L4"/>
    <mergeCell ref="M4:O4"/>
    <mergeCell ref="P4:T4"/>
    <mergeCell ref="A27:B27"/>
    <mergeCell ref="A4:A5"/>
    <mergeCell ref="B4:B5"/>
    <mergeCell ref="C4:C5"/>
    <mergeCell ref="D4:D5"/>
    <mergeCell ref="E4:E5"/>
    <mergeCell ref="F4:F5"/>
    <mergeCell ref="U4:U5"/>
    <mergeCell ref="V4:V5"/>
    <mergeCell ref="W4:W5"/>
  </mergeCells>
  <hyperlinks>
    <hyperlink ref="A1" location="索引目录!E20" display="返回索引页"/>
    <hyperlink ref="B1" location="存货汇总!B8" display="返回"/>
  </hyperlinks>
  <printOptions horizontalCentered="1"/>
  <pageMargins left="0.708661417322835" right="0.62992125984252" top="0.826771653543307" bottom="0.866141732283464" header="0.866141732283464" footer="0.511811023622047"/>
  <pageSetup paperSize="9" fitToHeight="0" orientation="landscape" verticalDpi="600"/>
  <headerFooter alignWithMargins="0" scaleWithDoc="0">
    <oddHeader>&amp;R&amp;"宋体,常规"&amp;10表&amp;"Times New Roman,常规"3-7-3
&amp;"宋体,常规"共&amp;"Times New Roman,常规"&amp;N&amp;"宋体,常规"页第&amp;"Times New Roman,常规"&amp;P&amp;"宋体,常规"页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H32"/>
  <sheetViews>
    <sheetView zoomScale="80" zoomScaleNormal="80" workbookViewId="0">
      <pane xSplit="8" ySplit="4" topLeftCell="I5" activePane="bottomRight" state="frozen"/>
      <selection/>
      <selection pane="topRight"/>
      <selection pane="bottomLeft"/>
      <selection pane="bottomRight" activeCell="A1" sqref="A1:AJ27"/>
    </sheetView>
  </sheetViews>
  <sheetFormatPr defaultColWidth="9" defaultRowHeight="15.75" customHeight="1"/>
  <cols>
    <col min="1" max="1" width="5" style="125" customWidth="1"/>
    <col min="2" max="2" width="10.1583333333333" style="125" customWidth="1"/>
    <col min="3" max="3" width="24.375" style="125" customWidth="1"/>
    <col min="4" max="4" width="15.75" style="125" hidden="1" customWidth="1" outlineLevel="1"/>
    <col min="5" max="5" width="10.375" style="125" hidden="1" customWidth="1" outlineLevel="1"/>
    <col min="6" max="6" width="13.125" style="125" customWidth="1" collapsed="1"/>
    <col min="7" max="7" width="8" style="125" hidden="1" customWidth="1"/>
    <col min="8" max="8" width="5.75" style="125" hidden="1" customWidth="1" outlineLevel="1"/>
    <col min="9" max="9" width="5.5" style="125" customWidth="1" outlineLevel="1"/>
    <col min="10" max="10" width="5.5" style="125" hidden="1" customWidth="1" outlineLevel="1"/>
    <col min="11" max="11" width="5" style="125" customWidth="1" outlineLevel="1"/>
    <col min="12" max="12" width="10.25" style="125" customWidth="1" outlineLevel="1"/>
    <col min="13" max="15" width="5" style="125" hidden="1" customWidth="1" outlineLevel="1"/>
    <col min="16" max="16" width="9.75" style="125" customWidth="1" outlineLevel="1"/>
    <col min="17" max="17" width="5" style="125" hidden="1" customWidth="1" outlineLevel="1"/>
    <col min="18" max="18" width="8.5" style="170" collapsed="1"/>
    <col min="19" max="19" width="9.86666666666667" style="125" customWidth="1"/>
    <col min="20" max="20" width="11.3416666666667" style="125" customWidth="1"/>
    <col min="21" max="21" width="7.75" style="125" hidden="1" customWidth="1"/>
    <col min="22" max="22" width="7.75" style="125" hidden="1" customWidth="1" outlineLevel="1"/>
    <col min="23" max="23" width="11" style="228" hidden="1" customWidth="1" outlineLevel="2"/>
    <col min="24" max="26" width="11" style="125" hidden="1" customWidth="1" outlineLevel="2"/>
    <col min="27" max="27" width="12" style="125" customWidth="1" collapsed="1"/>
    <col min="28" max="28" width="13.125" style="125" customWidth="1"/>
    <col min="29" max="29" width="13.375" style="125" customWidth="1"/>
    <col min="30" max="31" width="6.625" style="229" hidden="1" customWidth="1"/>
    <col min="32" max="32" width="13.375" style="125" customWidth="1"/>
    <col min="33" max="33" width="11.875" style="125" hidden="1" customWidth="1"/>
    <col min="34" max="34" width="10.4666666666667" style="125" hidden="1" customWidth="1"/>
    <col min="35" max="35" width="7.75" style="230" hidden="1" customWidth="1"/>
    <col min="36" max="36" width="13.375" style="125" customWidth="1"/>
    <col min="37" max="37" width="9.75" style="225" hidden="1" customWidth="1"/>
    <col min="38" max="190" width="9" style="125"/>
    <col min="191" max="16384" width="9" style="226"/>
  </cols>
  <sheetData>
    <row r="1" s="169" customFormat="1" ht="30" customHeight="1" spans="1:37">
      <c r="A1" s="231" t="s">
        <v>97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65"/>
      <c r="AJ1" s="266"/>
      <c r="AK1" s="267"/>
    </row>
    <row r="2" s="226" customFormat="1" customHeight="1" spans="1:190">
      <c r="A2" s="8" t="s">
        <v>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70"/>
      <c r="S2" s="125"/>
      <c r="T2" s="125"/>
      <c r="U2" s="125"/>
      <c r="V2" s="125"/>
      <c r="W2" s="228"/>
      <c r="X2" s="125"/>
      <c r="Y2" s="125"/>
      <c r="Z2" s="125"/>
      <c r="AA2" s="125"/>
      <c r="AB2" s="125"/>
      <c r="AC2" s="125"/>
      <c r="AD2" s="229"/>
      <c r="AE2" s="229"/>
      <c r="AF2" s="125"/>
      <c r="AG2" s="125"/>
      <c r="AH2" s="125"/>
      <c r="AI2" s="230"/>
      <c r="AJ2" s="100" t="s">
        <v>33</v>
      </c>
      <c r="AK2" s="268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5"/>
      <c r="BZ2" s="125"/>
      <c r="CA2" s="125"/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/>
      <c r="CP2" s="125"/>
      <c r="CQ2" s="125"/>
      <c r="CR2" s="125"/>
      <c r="CS2" s="125"/>
      <c r="CT2" s="125"/>
      <c r="CU2" s="125"/>
      <c r="CV2" s="125"/>
      <c r="CW2" s="125"/>
      <c r="CX2" s="125"/>
      <c r="CY2" s="125"/>
      <c r="CZ2" s="125"/>
      <c r="DA2" s="125"/>
      <c r="DB2" s="125"/>
      <c r="DC2" s="125"/>
      <c r="DD2" s="125"/>
      <c r="DE2" s="125"/>
      <c r="DF2" s="125"/>
      <c r="DG2" s="125"/>
      <c r="DH2" s="125"/>
      <c r="DI2" s="125"/>
      <c r="DJ2" s="125"/>
      <c r="DK2" s="125"/>
      <c r="DL2" s="125"/>
      <c r="DM2" s="125"/>
      <c r="DN2" s="125"/>
      <c r="DO2" s="125"/>
      <c r="DP2" s="125"/>
      <c r="DQ2" s="125"/>
      <c r="DR2" s="125"/>
      <c r="DS2" s="125"/>
      <c r="DT2" s="125"/>
      <c r="DU2" s="125"/>
      <c r="DV2" s="125"/>
      <c r="DW2" s="125"/>
      <c r="DX2" s="125"/>
      <c r="DY2" s="125"/>
      <c r="DZ2" s="125"/>
      <c r="EA2" s="125"/>
      <c r="EB2" s="125"/>
      <c r="EC2" s="125"/>
      <c r="ED2" s="125"/>
      <c r="EE2" s="125"/>
      <c r="EF2" s="125"/>
      <c r="EG2" s="125"/>
      <c r="EH2" s="125"/>
      <c r="EI2" s="125"/>
      <c r="EJ2" s="125"/>
      <c r="EK2" s="125"/>
      <c r="EL2" s="125"/>
      <c r="EM2" s="125"/>
      <c r="EN2" s="125"/>
      <c r="EO2" s="125"/>
      <c r="EP2" s="125"/>
      <c r="EQ2" s="125"/>
      <c r="ER2" s="125"/>
      <c r="ES2" s="125"/>
      <c r="ET2" s="125"/>
      <c r="EU2" s="125"/>
      <c r="EV2" s="125"/>
      <c r="EW2" s="125"/>
      <c r="EX2" s="125"/>
      <c r="EY2" s="125"/>
      <c r="EZ2" s="125"/>
      <c r="FA2" s="125"/>
      <c r="FB2" s="125"/>
      <c r="FC2" s="125"/>
      <c r="FD2" s="125"/>
      <c r="FE2" s="125"/>
      <c r="FF2" s="125"/>
      <c r="FG2" s="125"/>
      <c r="FH2" s="125"/>
      <c r="FI2" s="125"/>
      <c r="FJ2" s="125"/>
      <c r="FK2" s="125"/>
      <c r="FL2" s="125"/>
      <c r="FM2" s="125"/>
      <c r="FN2" s="125"/>
      <c r="FO2" s="125"/>
      <c r="FP2" s="125"/>
      <c r="FQ2" s="125"/>
      <c r="FR2" s="125"/>
      <c r="FS2" s="125"/>
      <c r="FT2" s="125"/>
      <c r="FU2" s="125"/>
      <c r="FV2" s="125"/>
      <c r="FW2" s="125"/>
      <c r="FX2" s="125"/>
      <c r="FY2" s="125"/>
      <c r="FZ2" s="125"/>
      <c r="GA2" s="125"/>
      <c r="GB2" s="125"/>
      <c r="GC2" s="125"/>
      <c r="GD2" s="125"/>
      <c r="GE2" s="125"/>
      <c r="GF2" s="125"/>
      <c r="GG2" s="125"/>
      <c r="GH2" s="125"/>
    </row>
    <row r="3" s="170" customFormat="1" customHeight="1" spans="1:37">
      <c r="A3" s="194" t="s">
        <v>34</v>
      </c>
      <c r="B3" s="194" t="s">
        <v>98</v>
      </c>
      <c r="C3" s="194" t="s">
        <v>99</v>
      </c>
      <c r="D3" s="94" t="s">
        <v>100</v>
      </c>
      <c r="E3" s="101" t="s">
        <v>101</v>
      </c>
      <c r="F3" s="101" t="s">
        <v>102</v>
      </c>
      <c r="G3" s="101" t="s">
        <v>103</v>
      </c>
      <c r="H3" s="101" t="s">
        <v>104</v>
      </c>
      <c r="I3" s="101" t="s">
        <v>105</v>
      </c>
      <c r="J3" s="101" t="s">
        <v>106</v>
      </c>
      <c r="K3" s="101" t="s">
        <v>107</v>
      </c>
      <c r="L3" s="101" t="s">
        <v>108</v>
      </c>
      <c r="M3" s="94" t="s">
        <v>109</v>
      </c>
      <c r="N3" s="94" t="s">
        <v>110</v>
      </c>
      <c r="O3" s="94" t="s">
        <v>111</v>
      </c>
      <c r="P3" s="94" t="s">
        <v>112</v>
      </c>
      <c r="Q3" s="94" t="s">
        <v>113</v>
      </c>
      <c r="R3" s="94" t="s">
        <v>114</v>
      </c>
      <c r="S3" s="251" t="s">
        <v>37</v>
      </c>
      <c r="T3" s="251" t="s">
        <v>115</v>
      </c>
      <c r="U3" s="94" t="s">
        <v>116</v>
      </c>
      <c r="V3" s="101" t="s">
        <v>117</v>
      </c>
      <c r="W3" s="194" t="s">
        <v>6</v>
      </c>
      <c r="X3" s="96"/>
      <c r="Y3" s="214" t="s">
        <v>41</v>
      </c>
      <c r="Z3" s="216"/>
      <c r="AA3" s="194" t="s">
        <v>7</v>
      </c>
      <c r="AB3" s="194"/>
      <c r="AC3" s="194" t="s">
        <v>8</v>
      </c>
      <c r="AD3" s="96"/>
      <c r="AE3" s="96"/>
      <c r="AF3" s="96"/>
      <c r="AG3" s="93" t="s">
        <v>9</v>
      </c>
      <c r="AH3" s="94" t="s">
        <v>79</v>
      </c>
      <c r="AI3" s="269" t="s">
        <v>118</v>
      </c>
      <c r="AJ3" s="94" t="s">
        <v>42</v>
      </c>
      <c r="AK3" s="194" t="s">
        <v>119</v>
      </c>
    </row>
    <row r="4" s="170" customFormat="1" customHeight="1" spans="1:37">
      <c r="A4" s="96"/>
      <c r="B4" s="96"/>
      <c r="C4" s="96"/>
      <c r="D4" s="96"/>
      <c r="E4" s="102"/>
      <c r="F4" s="102"/>
      <c r="G4" s="102"/>
      <c r="H4" s="102"/>
      <c r="I4" s="102"/>
      <c r="J4" s="102"/>
      <c r="K4" s="102"/>
      <c r="L4" s="102"/>
      <c r="M4" s="96"/>
      <c r="N4" s="96"/>
      <c r="O4" s="96"/>
      <c r="P4" s="96"/>
      <c r="Q4" s="96"/>
      <c r="R4" s="96"/>
      <c r="S4" s="252"/>
      <c r="T4" s="252"/>
      <c r="U4" s="96"/>
      <c r="V4" s="180"/>
      <c r="W4" s="253" t="s">
        <v>120</v>
      </c>
      <c r="X4" s="194" t="s">
        <v>121</v>
      </c>
      <c r="Y4" s="253" t="s">
        <v>120</v>
      </c>
      <c r="Z4" s="194" t="s">
        <v>121</v>
      </c>
      <c r="AA4" s="194" t="s">
        <v>120</v>
      </c>
      <c r="AB4" s="194" t="s">
        <v>121</v>
      </c>
      <c r="AC4" s="194" t="s">
        <v>120</v>
      </c>
      <c r="AD4" s="260" t="s">
        <v>122</v>
      </c>
      <c r="AE4" s="260" t="s">
        <v>47</v>
      </c>
      <c r="AF4" s="194" t="s">
        <v>121</v>
      </c>
      <c r="AG4" s="95"/>
      <c r="AH4" s="96"/>
      <c r="AI4" s="270"/>
      <c r="AJ4" s="96"/>
      <c r="AK4" s="194"/>
    </row>
    <row r="5" s="227" customFormat="1" customHeight="1" spans="1:190">
      <c r="A5" s="96">
        <v>1</v>
      </c>
      <c r="B5" s="232" t="s">
        <v>123</v>
      </c>
      <c r="C5" s="233" t="s">
        <v>124</v>
      </c>
      <c r="D5" s="234"/>
      <c r="E5" s="235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50" t="s">
        <v>125</v>
      </c>
      <c r="Q5" s="240"/>
      <c r="R5" s="254" t="s">
        <v>126</v>
      </c>
      <c r="S5" s="240"/>
      <c r="T5" s="255"/>
      <c r="U5" s="256"/>
      <c r="V5" s="256"/>
      <c r="W5" s="257"/>
      <c r="X5" s="258"/>
      <c r="Y5" s="258"/>
      <c r="Z5" s="258"/>
      <c r="AA5" s="256">
        <f>AA7+AA8+AA9+AA10+AA11+AA12+AA13+AA14+AA15+AA16</f>
        <v>383851.665705278</v>
      </c>
      <c r="AB5" s="256">
        <f>AB7+AB8+AB9+AB10+AB11+AB12+AB13+AB14+AB15+AB16</f>
        <v>221826.605215599</v>
      </c>
      <c r="AC5" s="256">
        <f>AC7+AC8+AC9+AC10+AC11+AC12+AC13+AC14+AC15+AC16</f>
        <v>250326</v>
      </c>
      <c r="AD5" s="256"/>
      <c r="AE5" s="256"/>
      <c r="AF5" s="256">
        <f>AF7+AF8+AF9+AF10+AF11+AF12+AF13+AF14+AF15+AF16</f>
        <v>153986</v>
      </c>
      <c r="AG5" s="271">
        <f>AF5-AB5</f>
        <v>-67840.605215599</v>
      </c>
      <c r="AH5" s="190">
        <f>AG5/AB5*100</f>
        <v>-30.5827180421676</v>
      </c>
      <c r="AI5" s="270"/>
      <c r="AJ5" s="250"/>
      <c r="AK5" s="250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5"/>
      <c r="EH5" s="125"/>
      <c r="EI5" s="125"/>
      <c r="EJ5" s="125"/>
      <c r="EK5" s="125"/>
      <c r="EL5" s="125"/>
      <c r="EM5" s="125"/>
      <c r="EN5" s="125"/>
      <c r="EO5" s="125"/>
      <c r="EP5" s="125"/>
      <c r="EQ5" s="125"/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  <c r="FL5" s="125"/>
      <c r="FM5" s="125"/>
      <c r="FN5" s="125"/>
      <c r="FO5" s="125"/>
      <c r="FP5" s="125"/>
      <c r="FQ5" s="125"/>
      <c r="FR5" s="125"/>
      <c r="FS5" s="125"/>
      <c r="FT5" s="125"/>
      <c r="FU5" s="125"/>
      <c r="FV5" s="125"/>
      <c r="FW5" s="125"/>
      <c r="FX5" s="125"/>
      <c r="FY5" s="125"/>
      <c r="FZ5" s="125"/>
      <c r="GA5" s="125"/>
      <c r="GB5" s="125"/>
      <c r="GC5" s="125"/>
      <c r="GD5" s="125"/>
      <c r="GE5" s="125"/>
      <c r="GF5" s="125"/>
      <c r="GG5" s="125"/>
      <c r="GH5" s="125"/>
    </row>
    <row r="6" s="227" customFormat="1" hidden="1" customHeight="1" spans="1:190">
      <c r="A6" s="96" t="s">
        <v>127</v>
      </c>
      <c r="B6" s="232"/>
      <c r="C6" s="233" t="s">
        <v>128</v>
      </c>
      <c r="D6" s="234"/>
      <c r="E6" s="235"/>
      <c r="F6" s="236" t="s">
        <v>129</v>
      </c>
      <c r="G6" s="236"/>
      <c r="H6" s="236"/>
      <c r="I6" s="236"/>
      <c r="J6" s="236"/>
      <c r="K6" s="236"/>
      <c r="L6" s="236"/>
      <c r="M6" s="236"/>
      <c r="N6" s="236"/>
      <c r="O6" s="236"/>
      <c r="P6" s="250" t="s">
        <v>125</v>
      </c>
      <c r="Q6" s="240"/>
      <c r="R6" s="254" t="s">
        <v>126</v>
      </c>
      <c r="S6" s="194" t="s">
        <v>130</v>
      </c>
      <c r="T6" s="255">
        <v>378.48</v>
      </c>
      <c r="U6" s="256"/>
      <c r="V6" s="256"/>
      <c r="W6" s="257"/>
      <c r="X6" s="258"/>
      <c r="Y6" s="258"/>
      <c r="Z6" s="258"/>
      <c r="AA6" s="261">
        <v>888537.344294722</v>
      </c>
      <c r="AB6" s="261">
        <v>642749.164784401</v>
      </c>
      <c r="AC6" s="97">
        <v>579453</v>
      </c>
      <c r="AD6" s="262">
        <v>77</v>
      </c>
      <c r="AE6" s="104">
        <v>1</v>
      </c>
      <c r="AF6" s="190">
        <v>446179</v>
      </c>
      <c r="AG6" s="271">
        <f t="shared" ref="AG6:AG16" si="0">AF6-AB6</f>
        <v>-196570.164784401</v>
      </c>
      <c r="AH6" s="190">
        <f t="shared" ref="AH6:AH16" si="1">AG6/AB6*100</f>
        <v>-30.5827180421677</v>
      </c>
      <c r="AI6" s="270">
        <v>1531</v>
      </c>
      <c r="AJ6" s="250"/>
      <c r="AK6" s="250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  <c r="DS6" s="125"/>
      <c r="DT6" s="125"/>
      <c r="DU6" s="125"/>
      <c r="DV6" s="125"/>
      <c r="DW6" s="125"/>
      <c r="DX6" s="125"/>
      <c r="DY6" s="125"/>
      <c r="DZ6" s="125"/>
      <c r="EA6" s="125"/>
      <c r="EB6" s="125"/>
      <c r="EC6" s="125"/>
      <c r="ED6" s="125"/>
      <c r="EE6" s="125"/>
      <c r="EF6" s="125"/>
      <c r="EG6" s="125"/>
      <c r="EH6" s="125"/>
      <c r="EI6" s="125"/>
      <c r="EJ6" s="125"/>
      <c r="EK6" s="125"/>
      <c r="EL6" s="125"/>
      <c r="EM6" s="125"/>
      <c r="EN6" s="125"/>
      <c r="EO6" s="125"/>
      <c r="EP6" s="125"/>
      <c r="EQ6" s="125"/>
      <c r="ER6" s="125"/>
      <c r="ES6" s="125"/>
      <c r="ET6" s="125"/>
      <c r="EU6" s="125"/>
      <c r="EV6" s="125"/>
      <c r="EW6" s="125"/>
      <c r="EX6" s="125"/>
      <c r="EY6" s="125"/>
      <c r="EZ6" s="125"/>
      <c r="FA6" s="125"/>
      <c r="FB6" s="125"/>
      <c r="FC6" s="125"/>
      <c r="FD6" s="125"/>
      <c r="FE6" s="125"/>
      <c r="FF6" s="125"/>
      <c r="FG6" s="125"/>
      <c r="FH6" s="125"/>
      <c r="FI6" s="125"/>
      <c r="FJ6" s="125"/>
      <c r="FK6" s="125"/>
      <c r="FL6" s="125"/>
      <c r="FM6" s="125"/>
      <c r="FN6" s="125"/>
      <c r="FO6" s="125"/>
      <c r="FP6" s="125"/>
      <c r="FQ6" s="125"/>
      <c r="FR6" s="125"/>
      <c r="FS6" s="125"/>
      <c r="FT6" s="125"/>
      <c r="FU6" s="125"/>
      <c r="FV6" s="125"/>
      <c r="FW6" s="125"/>
      <c r="FX6" s="125"/>
      <c r="FY6" s="125"/>
      <c r="FZ6" s="125"/>
      <c r="GA6" s="125"/>
      <c r="GB6" s="125"/>
      <c r="GC6" s="125"/>
      <c r="GD6" s="125"/>
      <c r="GE6" s="125"/>
      <c r="GF6" s="125"/>
      <c r="GG6" s="125"/>
      <c r="GH6" s="125"/>
    </row>
    <row r="7" s="227" customFormat="1" customHeight="1" spans="1:190">
      <c r="A7" s="96" t="s">
        <v>131</v>
      </c>
      <c r="B7" s="232"/>
      <c r="C7" s="233" t="s">
        <v>132</v>
      </c>
      <c r="D7" s="234"/>
      <c r="E7" s="235"/>
      <c r="F7" s="236" t="s">
        <v>133</v>
      </c>
      <c r="G7" s="236"/>
      <c r="H7" s="236"/>
      <c r="I7" s="236"/>
      <c r="J7" s="236"/>
      <c r="K7" s="236"/>
      <c r="L7" s="236"/>
      <c r="M7" s="236"/>
      <c r="N7" s="236"/>
      <c r="O7" s="236"/>
      <c r="P7" s="250" t="s">
        <v>125</v>
      </c>
      <c r="Q7" s="240"/>
      <c r="R7" s="254" t="s">
        <v>126</v>
      </c>
      <c r="S7" s="240" t="s">
        <v>134</v>
      </c>
      <c r="T7" s="255">
        <v>40</v>
      </c>
      <c r="U7" s="256"/>
      <c r="V7" s="256"/>
      <c r="W7" s="257"/>
      <c r="X7" s="258"/>
      <c r="Y7" s="258"/>
      <c r="Z7" s="258"/>
      <c r="AA7" s="261">
        <v>47535.6200988456</v>
      </c>
      <c r="AB7" s="261">
        <v>27687.6297341564</v>
      </c>
      <c r="AC7" s="97">
        <v>31000</v>
      </c>
      <c r="AD7" s="262">
        <v>62</v>
      </c>
      <c r="AE7" s="104">
        <v>1</v>
      </c>
      <c r="AF7" s="190">
        <v>19220</v>
      </c>
      <c r="AG7" s="271">
        <f t="shared" si="0"/>
        <v>-8467.6297341564</v>
      </c>
      <c r="AH7" s="190">
        <f t="shared" si="1"/>
        <v>-30.5827180421676</v>
      </c>
      <c r="AI7" s="270">
        <v>775</v>
      </c>
      <c r="AJ7" s="250"/>
      <c r="AK7" s="250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5"/>
      <c r="FL7" s="125"/>
      <c r="FM7" s="125"/>
      <c r="FN7" s="125"/>
      <c r="FO7" s="125"/>
      <c r="FP7" s="125"/>
      <c r="FQ7" s="125"/>
      <c r="FR7" s="125"/>
      <c r="FS7" s="125"/>
      <c r="FT7" s="125"/>
      <c r="FU7" s="125"/>
      <c r="FV7" s="125"/>
      <c r="FW7" s="125"/>
      <c r="FX7" s="125"/>
      <c r="FY7" s="125"/>
      <c r="FZ7" s="125"/>
      <c r="GA7" s="125"/>
      <c r="GB7" s="125"/>
      <c r="GC7" s="125"/>
      <c r="GD7" s="125"/>
      <c r="GE7" s="125"/>
      <c r="GF7" s="125"/>
      <c r="GG7" s="125"/>
      <c r="GH7" s="125"/>
    </row>
    <row r="8" s="227" customFormat="1" customHeight="1" spans="1:190">
      <c r="A8" s="96" t="s">
        <v>135</v>
      </c>
      <c r="B8" s="232"/>
      <c r="C8" s="233" t="s">
        <v>136</v>
      </c>
      <c r="D8" s="234"/>
      <c r="E8" s="235"/>
      <c r="F8" s="236" t="s">
        <v>137</v>
      </c>
      <c r="G8" s="236"/>
      <c r="H8" s="236"/>
      <c r="I8" s="236"/>
      <c r="J8" s="236"/>
      <c r="K8" s="236">
        <v>31</v>
      </c>
      <c r="L8" s="236">
        <v>0.4</v>
      </c>
      <c r="M8" s="236"/>
      <c r="N8" s="236"/>
      <c r="O8" s="236"/>
      <c r="P8" s="250" t="s">
        <v>125</v>
      </c>
      <c r="Q8" s="240"/>
      <c r="R8" s="254" t="s">
        <v>126</v>
      </c>
      <c r="S8" s="240" t="s">
        <v>138</v>
      </c>
      <c r="T8" s="255">
        <v>31</v>
      </c>
      <c r="U8" s="256"/>
      <c r="V8" s="256"/>
      <c r="W8" s="257"/>
      <c r="X8" s="258"/>
      <c r="Y8" s="258"/>
      <c r="Z8" s="258"/>
      <c r="AA8" s="261">
        <v>10362.7651815483</v>
      </c>
      <c r="AB8" s="261">
        <v>4284.2357351395</v>
      </c>
      <c r="AC8" s="97">
        <v>6758</v>
      </c>
      <c r="AD8" s="262">
        <v>44</v>
      </c>
      <c r="AE8" s="104">
        <v>1</v>
      </c>
      <c r="AF8" s="190">
        <v>2974</v>
      </c>
      <c r="AG8" s="271">
        <f t="shared" si="0"/>
        <v>-1310.2357351395</v>
      </c>
      <c r="AH8" s="190">
        <f t="shared" si="1"/>
        <v>-30.5827180421676</v>
      </c>
      <c r="AI8" s="270">
        <v>218</v>
      </c>
      <c r="AJ8" s="250" t="s">
        <v>139</v>
      </c>
      <c r="AK8" s="250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5"/>
      <c r="EH8" s="125"/>
      <c r="EI8" s="125"/>
      <c r="EJ8" s="125"/>
      <c r="EK8" s="125"/>
      <c r="EL8" s="125"/>
      <c r="EM8" s="125"/>
      <c r="EN8" s="125"/>
      <c r="EO8" s="125"/>
      <c r="EP8" s="125"/>
      <c r="EQ8" s="125"/>
      <c r="ER8" s="125"/>
      <c r="ES8" s="125"/>
      <c r="ET8" s="125"/>
      <c r="EU8" s="125"/>
      <c r="EV8" s="125"/>
      <c r="EW8" s="125"/>
      <c r="EX8" s="125"/>
      <c r="EY8" s="125"/>
      <c r="EZ8" s="125"/>
      <c r="FA8" s="125"/>
      <c r="FB8" s="125"/>
      <c r="FC8" s="125"/>
      <c r="FD8" s="125"/>
      <c r="FE8" s="125"/>
      <c r="FF8" s="125"/>
      <c r="FG8" s="125"/>
      <c r="FH8" s="125"/>
      <c r="FI8" s="125"/>
      <c r="FJ8" s="125"/>
      <c r="FK8" s="125"/>
      <c r="FL8" s="125"/>
      <c r="FM8" s="125"/>
      <c r="FN8" s="125"/>
      <c r="FO8" s="125"/>
      <c r="FP8" s="125"/>
      <c r="FQ8" s="125"/>
      <c r="FR8" s="125"/>
      <c r="FS8" s="125"/>
      <c r="FT8" s="125"/>
      <c r="FU8" s="125"/>
      <c r="FV8" s="125"/>
      <c r="FW8" s="125"/>
      <c r="FX8" s="125"/>
      <c r="FY8" s="125"/>
      <c r="FZ8" s="125"/>
      <c r="GA8" s="125"/>
      <c r="GB8" s="125"/>
      <c r="GC8" s="125"/>
      <c r="GD8" s="125"/>
      <c r="GE8" s="125"/>
      <c r="GF8" s="125"/>
      <c r="GG8" s="125"/>
      <c r="GH8" s="125"/>
    </row>
    <row r="9" s="227" customFormat="1" customHeight="1" spans="1:190">
      <c r="A9" s="96" t="s">
        <v>140</v>
      </c>
      <c r="B9" s="232"/>
      <c r="C9" s="233" t="s">
        <v>141</v>
      </c>
      <c r="D9" s="234"/>
      <c r="E9" s="235"/>
      <c r="F9" s="236" t="s">
        <v>142</v>
      </c>
      <c r="G9" s="236"/>
      <c r="H9" s="236"/>
      <c r="I9" s="236"/>
      <c r="J9" s="236"/>
      <c r="K9" s="236"/>
      <c r="L9" s="236"/>
      <c r="M9" s="236"/>
      <c r="N9" s="236"/>
      <c r="O9" s="236"/>
      <c r="P9" s="250" t="s">
        <v>125</v>
      </c>
      <c r="Q9" s="240"/>
      <c r="R9" s="254" t="s">
        <v>126</v>
      </c>
      <c r="S9" s="240" t="s">
        <v>134</v>
      </c>
      <c r="T9" s="255">
        <v>208</v>
      </c>
      <c r="U9" s="256"/>
      <c r="V9" s="256"/>
      <c r="W9" s="257"/>
      <c r="X9" s="258"/>
      <c r="Y9" s="258"/>
      <c r="Z9" s="258"/>
      <c r="AA9" s="261">
        <v>217522.997572317</v>
      </c>
      <c r="AB9" s="261">
        <v>126698.997021269</v>
      </c>
      <c r="AC9" s="97">
        <v>141856</v>
      </c>
      <c r="AD9" s="262">
        <v>62</v>
      </c>
      <c r="AE9" s="104">
        <v>1</v>
      </c>
      <c r="AF9" s="190">
        <v>87951</v>
      </c>
      <c r="AG9" s="271">
        <f t="shared" si="0"/>
        <v>-38747.997021269</v>
      </c>
      <c r="AH9" s="190">
        <f t="shared" si="1"/>
        <v>-30.5827180421676</v>
      </c>
      <c r="AI9" s="270">
        <v>682</v>
      </c>
      <c r="AJ9" s="250"/>
      <c r="AK9" s="250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5"/>
      <c r="EH9" s="125"/>
      <c r="EI9" s="125"/>
      <c r="EJ9" s="125"/>
      <c r="EK9" s="125"/>
      <c r="EL9" s="125"/>
      <c r="EM9" s="125"/>
      <c r="EN9" s="125"/>
      <c r="EO9" s="125"/>
      <c r="EP9" s="125"/>
      <c r="EQ9" s="125"/>
      <c r="ER9" s="125"/>
      <c r="ES9" s="125"/>
      <c r="ET9" s="125"/>
      <c r="EU9" s="125"/>
      <c r="EV9" s="125"/>
      <c r="EW9" s="125"/>
      <c r="EX9" s="125"/>
      <c r="EY9" s="125"/>
      <c r="EZ9" s="125"/>
      <c r="FA9" s="125"/>
      <c r="FB9" s="125"/>
      <c r="FC9" s="125"/>
      <c r="FD9" s="125"/>
      <c r="FE9" s="125"/>
      <c r="FF9" s="125"/>
      <c r="FG9" s="125"/>
      <c r="FH9" s="125"/>
      <c r="FI9" s="125"/>
      <c r="FJ9" s="125"/>
      <c r="FK9" s="125"/>
      <c r="FL9" s="125"/>
      <c r="FM9" s="125"/>
      <c r="FN9" s="125"/>
      <c r="FO9" s="125"/>
      <c r="FP9" s="125"/>
      <c r="FQ9" s="125"/>
      <c r="FR9" s="125"/>
      <c r="FS9" s="125"/>
      <c r="FT9" s="125"/>
      <c r="FU9" s="125"/>
      <c r="FV9" s="125"/>
      <c r="FW9" s="125"/>
      <c r="FX9" s="125"/>
      <c r="FY9" s="125"/>
      <c r="FZ9" s="125"/>
      <c r="GA9" s="125"/>
      <c r="GB9" s="125"/>
      <c r="GC9" s="125"/>
      <c r="GD9" s="125"/>
      <c r="GE9" s="125"/>
      <c r="GF9" s="125"/>
      <c r="GG9" s="125"/>
      <c r="GH9" s="125"/>
    </row>
    <row r="10" s="227" customFormat="1" customHeight="1" spans="1:190">
      <c r="A10" s="96" t="s">
        <v>143</v>
      </c>
      <c r="B10" s="232"/>
      <c r="C10" s="233" t="s">
        <v>144</v>
      </c>
      <c r="D10" s="234"/>
      <c r="E10" s="235"/>
      <c r="F10" s="236" t="s">
        <v>142</v>
      </c>
      <c r="G10" s="236"/>
      <c r="H10" s="236"/>
      <c r="I10" s="236"/>
      <c r="J10" s="236"/>
      <c r="K10" s="236"/>
      <c r="L10" s="236"/>
      <c r="M10" s="236"/>
      <c r="N10" s="236"/>
      <c r="O10" s="236"/>
      <c r="P10" s="250" t="s">
        <v>125</v>
      </c>
      <c r="Q10" s="240"/>
      <c r="R10" s="254" t="s">
        <v>126</v>
      </c>
      <c r="S10" s="240" t="s">
        <v>134</v>
      </c>
      <c r="T10" s="255">
        <v>11</v>
      </c>
      <c r="U10" s="256"/>
      <c r="V10" s="256"/>
      <c r="W10" s="257"/>
      <c r="X10" s="258"/>
      <c r="Y10" s="258"/>
      <c r="Z10" s="258"/>
      <c r="AA10" s="261">
        <v>11503.6200639206</v>
      </c>
      <c r="AB10" s="261">
        <v>6700.06066043505</v>
      </c>
      <c r="AC10" s="97">
        <v>7502</v>
      </c>
      <c r="AD10" s="262">
        <v>62</v>
      </c>
      <c r="AE10" s="104">
        <v>1</v>
      </c>
      <c r="AF10" s="190">
        <v>4651</v>
      </c>
      <c r="AG10" s="271">
        <f t="shared" si="0"/>
        <v>-2049.06066043505</v>
      </c>
      <c r="AH10" s="190">
        <f t="shared" si="1"/>
        <v>-30.5827180421677</v>
      </c>
      <c r="AI10" s="270">
        <v>682</v>
      </c>
      <c r="AJ10" s="250"/>
      <c r="AK10" s="250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  <c r="EF10" s="125"/>
      <c r="EG10" s="125"/>
      <c r="EH10" s="125"/>
      <c r="EI10" s="125"/>
      <c r="EJ10" s="125"/>
      <c r="EK10" s="125"/>
      <c r="EL10" s="125"/>
      <c r="EM10" s="125"/>
      <c r="EN10" s="125"/>
      <c r="EO10" s="125"/>
      <c r="EP10" s="125"/>
      <c r="EQ10" s="125"/>
      <c r="ER10" s="125"/>
      <c r="ES10" s="125"/>
      <c r="ET10" s="125"/>
      <c r="EU10" s="125"/>
      <c r="EV10" s="125"/>
      <c r="EW10" s="125"/>
      <c r="EX10" s="125"/>
      <c r="EY10" s="125"/>
      <c r="EZ10" s="125"/>
      <c r="FA10" s="125"/>
      <c r="FB10" s="125"/>
      <c r="FC10" s="125"/>
      <c r="FD10" s="125"/>
      <c r="FE10" s="125"/>
      <c r="FF10" s="125"/>
      <c r="FG10" s="125"/>
      <c r="FH10" s="125"/>
      <c r="FI10" s="125"/>
      <c r="FJ10" s="125"/>
      <c r="FK10" s="125"/>
      <c r="FL10" s="125"/>
      <c r="FM10" s="125"/>
      <c r="FN10" s="125"/>
      <c r="FO10" s="125"/>
      <c r="FP10" s="125"/>
      <c r="FQ10" s="125"/>
      <c r="FR10" s="125"/>
      <c r="FS10" s="125"/>
      <c r="FT10" s="125"/>
      <c r="FU10" s="125"/>
      <c r="FV10" s="125"/>
      <c r="FW10" s="125"/>
      <c r="FX10" s="125"/>
      <c r="FY10" s="125"/>
      <c r="FZ10" s="125"/>
      <c r="GA10" s="125"/>
      <c r="GB10" s="125"/>
      <c r="GC10" s="125"/>
      <c r="GD10" s="125"/>
      <c r="GE10" s="125"/>
      <c r="GF10" s="125"/>
      <c r="GG10" s="125"/>
      <c r="GH10" s="125"/>
    </row>
    <row r="11" s="227" customFormat="1" customHeight="1" spans="1:190">
      <c r="A11" s="96" t="s">
        <v>145</v>
      </c>
      <c r="B11" s="232"/>
      <c r="C11" s="233" t="s">
        <v>144</v>
      </c>
      <c r="D11" s="234"/>
      <c r="E11" s="235"/>
      <c r="F11" s="236" t="s">
        <v>142</v>
      </c>
      <c r="G11" s="236"/>
      <c r="H11" s="236"/>
      <c r="I11" s="236"/>
      <c r="J11" s="236"/>
      <c r="K11" s="236"/>
      <c r="L11" s="236"/>
      <c r="M11" s="236"/>
      <c r="N11" s="236"/>
      <c r="O11" s="236"/>
      <c r="P11" s="250" t="s">
        <v>125</v>
      </c>
      <c r="Q11" s="240"/>
      <c r="R11" s="254" t="s">
        <v>126</v>
      </c>
      <c r="S11" s="240" t="s">
        <v>134</v>
      </c>
      <c r="T11" s="255">
        <v>32.3</v>
      </c>
      <c r="U11" s="256"/>
      <c r="V11" s="256"/>
      <c r="W11" s="257"/>
      <c r="X11" s="258"/>
      <c r="Y11" s="258"/>
      <c r="Z11" s="258"/>
      <c r="AA11" s="261">
        <v>33779.4250050797</v>
      </c>
      <c r="AB11" s="261">
        <v>19675.2157600993</v>
      </c>
      <c r="AC11" s="97">
        <v>22029</v>
      </c>
      <c r="AD11" s="262">
        <v>62</v>
      </c>
      <c r="AE11" s="104">
        <v>1</v>
      </c>
      <c r="AF11" s="190">
        <v>13658</v>
      </c>
      <c r="AG11" s="271">
        <f t="shared" si="0"/>
        <v>-6017.2157600993</v>
      </c>
      <c r="AH11" s="190">
        <f t="shared" si="1"/>
        <v>-30.5827180421676</v>
      </c>
      <c r="AI11" s="270">
        <v>682</v>
      </c>
      <c r="AJ11" s="250"/>
      <c r="AK11" s="250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  <c r="EA11" s="125"/>
      <c r="EB11" s="125"/>
      <c r="EC11" s="125"/>
      <c r="ED11" s="125"/>
      <c r="EE11" s="125"/>
      <c r="EF11" s="125"/>
      <c r="EG11" s="125"/>
      <c r="EH11" s="125"/>
      <c r="EI11" s="125"/>
      <c r="EJ11" s="125"/>
      <c r="EK11" s="125"/>
      <c r="EL11" s="125"/>
      <c r="EM11" s="125"/>
      <c r="EN11" s="125"/>
      <c r="EO11" s="125"/>
      <c r="EP11" s="125"/>
      <c r="EQ11" s="125"/>
      <c r="ER11" s="125"/>
      <c r="ES11" s="125"/>
      <c r="ET11" s="125"/>
      <c r="EU11" s="125"/>
      <c r="EV11" s="125"/>
      <c r="EW11" s="125"/>
      <c r="EX11" s="125"/>
      <c r="EY11" s="125"/>
      <c r="EZ11" s="125"/>
      <c r="FA11" s="125"/>
      <c r="FB11" s="125"/>
      <c r="FC11" s="125"/>
      <c r="FD11" s="125"/>
      <c r="FE11" s="125"/>
      <c r="FF11" s="125"/>
      <c r="FG11" s="125"/>
      <c r="FH11" s="125"/>
      <c r="FI11" s="125"/>
      <c r="FJ11" s="125"/>
      <c r="FK11" s="125"/>
      <c r="FL11" s="125"/>
      <c r="FM11" s="125"/>
      <c r="FN11" s="125"/>
      <c r="FO11" s="125"/>
      <c r="FP11" s="125"/>
      <c r="FQ11" s="125"/>
      <c r="FR11" s="125"/>
      <c r="FS11" s="125"/>
      <c r="FT11" s="125"/>
      <c r="FU11" s="125"/>
      <c r="FV11" s="125"/>
      <c r="FW11" s="125"/>
      <c r="FX11" s="125"/>
      <c r="FY11" s="125"/>
      <c r="FZ11" s="125"/>
      <c r="GA11" s="125"/>
      <c r="GB11" s="125"/>
      <c r="GC11" s="125"/>
      <c r="GD11" s="125"/>
      <c r="GE11" s="125"/>
      <c r="GF11" s="125"/>
      <c r="GG11" s="125"/>
      <c r="GH11" s="125"/>
    </row>
    <row r="12" s="227" customFormat="1" customHeight="1" spans="1:190">
      <c r="A12" s="96" t="s">
        <v>146</v>
      </c>
      <c r="B12" s="232"/>
      <c r="C12" s="233" t="s">
        <v>147</v>
      </c>
      <c r="D12" s="234"/>
      <c r="E12" s="235"/>
      <c r="F12" s="236" t="s">
        <v>142</v>
      </c>
      <c r="G12" s="236"/>
      <c r="H12" s="236"/>
      <c r="I12" s="236"/>
      <c r="J12" s="236"/>
      <c r="K12" s="236"/>
      <c r="L12" s="236"/>
      <c r="M12" s="236"/>
      <c r="N12" s="236"/>
      <c r="O12" s="236"/>
      <c r="P12" s="250" t="s">
        <v>125</v>
      </c>
      <c r="Q12" s="240"/>
      <c r="R12" s="254" t="s">
        <v>126</v>
      </c>
      <c r="S12" s="240" t="s">
        <v>134</v>
      </c>
      <c r="T12" s="255">
        <v>13</v>
      </c>
      <c r="U12" s="256"/>
      <c r="V12" s="256"/>
      <c r="W12" s="257"/>
      <c r="X12" s="258"/>
      <c r="Y12" s="258"/>
      <c r="Z12" s="258"/>
      <c r="AA12" s="261">
        <v>13595.1873482698</v>
      </c>
      <c r="AB12" s="261">
        <v>7918.77734904568</v>
      </c>
      <c r="AC12" s="97">
        <v>8866</v>
      </c>
      <c r="AD12" s="262">
        <v>62</v>
      </c>
      <c r="AE12" s="104">
        <v>1</v>
      </c>
      <c r="AF12" s="190">
        <v>5497</v>
      </c>
      <c r="AG12" s="271">
        <f t="shared" si="0"/>
        <v>-2421.77734904568</v>
      </c>
      <c r="AH12" s="190">
        <f t="shared" si="1"/>
        <v>-30.5827180421677</v>
      </c>
      <c r="AI12" s="270">
        <v>682</v>
      </c>
      <c r="AJ12" s="250"/>
      <c r="AK12" s="250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25"/>
      <c r="FH12" s="125"/>
      <c r="FI12" s="125"/>
      <c r="FJ12" s="125"/>
      <c r="FK12" s="125"/>
      <c r="FL12" s="125"/>
      <c r="FM12" s="125"/>
      <c r="FN12" s="125"/>
      <c r="FO12" s="125"/>
      <c r="FP12" s="125"/>
      <c r="FQ12" s="125"/>
      <c r="FR12" s="125"/>
      <c r="FS12" s="125"/>
      <c r="FT12" s="125"/>
      <c r="FU12" s="125"/>
      <c r="FV12" s="125"/>
      <c r="FW12" s="125"/>
      <c r="FX12" s="125"/>
      <c r="FY12" s="125"/>
      <c r="FZ12" s="125"/>
      <c r="GA12" s="125"/>
      <c r="GB12" s="125"/>
      <c r="GC12" s="125"/>
      <c r="GD12" s="125"/>
      <c r="GE12" s="125"/>
      <c r="GF12" s="125"/>
      <c r="GG12" s="125"/>
      <c r="GH12" s="125"/>
    </row>
    <row r="13" s="227" customFormat="1" customHeight="1" spans="1:190">
      <c r="A13" s="96" t="s">
        <v>148</v>
      </c>
      <c r="B13" s="232"/>
      <c r="C13" s="233" t="s">
        <v>149</v>
      </c>
      <c r="D13" s="234"/>
      <c r="E13" s="235"/>
      <c r="F13" s="236" t="s">
        <v>142</v>
      </c>
      <c r="G13" s="236"/>
      <c r="H13" s="236"/>
      <c r="I13" s="236"/>
      <c r="J13" s="236"/>
      <c r="K13" s="236"/>
      <c r="L13" s="236"/>
      <c r="M13" s="236"/>
      <c r="N13" s="236"/>
      <c r="O13" s="236"/>
      <c r="P13" s="250" t="s">
        <v>125</v>
      </c>
      <c r="Q13" s="240"/>
      <c r="R13" s="254" t="s">
        <v>126</v>
      </c>
      <c r="S13" s="240" t="s">
        <v>134</v>
      </c>
      <c r="T13" s="255">
        <v>4</v>
      </c>
      <c r="U13" s="256"/>
      <c r="V13" s="256"/>
      <c r="W13" s="257"/>
      <c r="X13" s="258"/>
      <c r="Y13" s="258"/>
      <c r="Z13" s="258"/>
      <c r="AA13" s="261">
        <v>4183.13456869841</v>
      </c>
      <c r="AB13" s="261">
        <v>2435.99281375955</v>
      </c>
      <c r="AC13" s="97">
        <v>2728</v>
      </c>
      <c r="AD13" s="262">
        <v>62</v>
      </c>
      <c r="AE13" s="104">
        <v>1</v>
      </c>
      <c r="AF13" s="190">
        <v>1691</v>
      </c>
      <c r="AG13" s="271">
        <f t="shared" si="0"/>
        <v>-744.99281375955</v>
      </c>
      <c r="AH13" s="190">
        <f t="shared" si="1"/>
        <v>-30.5827180421677</v>
      </c>
      <c r="AI13" s="270">
        <v>682</v>
      </c>
      <c r="AJ13" s="250"/>
      <c r="AK13" s="250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25"/>
      <c r="EO13" s="125"/>
      <c r="EP13" s="125"/>
      <c r="EQ13" s="125"/>
      <c r="ER13" s="125"/>
      <c r="ES13" s="125"/>
      <c r="ET13" s="125"/>
      <c r="EU13" s="125"/>
      <c r="EV13" s="125"/>
      <c r="EW13" s="125"/>
      <c r="EX13" s="125"/>
      <c r="EY13" s="125"/>
      <c r="EZ13" s="125"/>
      <c r="FA13" s="125"/>
      <c r="FB13" s="125"/>
      <c r="FC13" s="125"/>
      <c r="FD13" s="125"/>
      <c r="FE13" s="125"/>
      <c r="FF13" s="125"/>
      <c r="FG13" s="125"/>
      <c r="FH13" s="125"/>
      <c r="FI13" s="125"/>
      <c r="FJ13" s="125"/>
      <c r="FK13" s="125"/>
      <c r="FL13" s="125"/>
      <c r="FM13" s="125"/>
      <c r="FN13" s="125"/>
      <c r="FO13" s="125"/>
      <c r="FP13" s="125"/>
      <c r="FQ13" s="125"/>
      <c r="FR13" s="125"/>
      <c r="FS13" s="125"/>
      <c r="FT13" s="125"/>
      <c r="FU13" s="125"/>
      <c r="FV13" s="125"/>
      <c r="FW13" s="125"/>
      <c r="FX13" s="125"/>
      <c r="FY13" s="125"/>
      <c r="FZ13" s="125"/>
      <c r="GA13" s="125"/>
      <c r="GB13" s="125"/>
      <c r="GC13" s="125"/>
      <c r="GD13" s="125"/>
      <c r="GE13" s="125"/>
      <c r="GF13" s="125"/>
      <c r="GG13" s="125"/>
      <c r="GH13" s="125"/>
    </row>
    <row r="14" s="227" customFormat="1" customHeight="1" spans="1:190">
      <c r="A14" s="96" t="s">
        <v>150</v>
      </c>
      <c r="B14" s="232"/>
      <c r="C14" s="233" t="s">
        <v>151</v>
      </c>
      <c r="D14" s="234"/>
      <c r="E14" s="235"/>
      <c r="F14" s="236" t="s">
        <v>133</v>
      </c>
      <c r="G14" s="236"/>
      <c r="H14" s="236"/>
      <c r="I14" s="236"/>
      <c r="J14" s="236"/>
      <c r="K14" s="236"/>
      <c r="L14" s="236"/>
      <c r="M14" s="236"/>
      <c r="N14" s="236"/>
      <c r="O14" s="236"/>
      <c r="P14" s="250" t="s">
        <v>125</v>
      </c>
      <c r="Q14" s="240"/>
      <c r="R14" s="254" t="s">
        <v>126</v>
      </c>
      <c r="S14" s="240" t="s">
        <v>134</v>
      </c>
      <c r="T14" s="255">
        <v>20</v>
      </c>
      <c r="U14" s="256"/>
      <c r="V14" s="256"/>
      <c r="W14" s="257"/>
      <c r="X14" s="258"/>
      <c r="Y14" s="258"/>
      <c r="Z14" s="258"/>
      <c r="AA14" s="261">
        <v>31741.5269692292</v>
      </c>
      <c r="AB14" s="261">
        <v>18488.1914676464</v>
      </c>
      <c r="AC14" s="97">
        <v>20700</v>
      </c>
      <c r="AD14" s="262">
        <v>62</v>
      </c>
      <c r="AE14" s="104">
        <v>1</v>
      </c>
      <c r="AF14" s="190">
        <v>12834</v>
      </c>
      <c r="AG14" s="271">
        <f t="shared" si="0"/>
        <v>-5654.1914676464</v>
      </c>
      <c r="AH14" s="190">
        <f t="shared" si="1"/>
        <v>-30.5827180421677</v>
      </c>
      <c r="AI14" s="270">
        <v>1035</v>
      </c>
      <c r="AJ14" s="250"/>
      <c r="AK14" s="250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5"/>
      <c r="EH14" s="125"/>
      <c r="EI14" s="125"/>
      <c r="EJ14" s="125"/>
      <c r="EK14" s="125"/>
      <c r="EL14" s="125"/>
      <c r="EM14" s="125"/>
      <c r="EN14" s="125"/>
      <c r="EO14" s="125"/>
      <c r="EP14" s="125"/>
      <c r="EQ14" s="125"/>
      <c r="ER14" s="125"/>
      <c r="ES14" s="125"/>
      <c r="ET14" s="125"/>
      <c r="EU14" s="125"/>
      <c r="EV14" s="125"/>
      <c r="EW14" s="125"/>
      <c r="EX14" s="125"/>
      <c r="EY14" s="125"/>
      <c r="EZ14" s="125"/>
      <c r="FA14" s="125"/>
      <c r="FB14" s="125"/>
      <c r="FC14" s="125"/>
      <c r="FD14" s="125"/>
      <c r="FE14" s="125"/>
      <c r="FF14" s="125"/>
      <c r="FG14" s="125"/>
      <c r="FH14" s="125"/>
      <c r="FI14" s="125"/>
      <c r="FJ14" s="125"/>
      <c r="FK14" s="125"/>
      <c r="FL14" s="125"/>
      <c r="FM14" s="125"/>
      <c r="FN14" s="125"/>
      <c r="FO14" s="125"/>
      <c r="FP14" s="125"/>
      <c r="FQ14" s="125"/>
      <c r="FR14" s="125"/>
      <c r="FS14" s="125"/>
      <c r="FT14" s="125"/>
      <c r="FU14" s="125"/>
      <c r="FV14" s="125"/>
      <c r="FW14" s="125"/>
      <c r="FX14" s="125"/>
      <c r="FY14" s="125"/>
      <c r="FZ14" s="125"/>
      <c r="GA14" s="125"/>
      <c r="GB14" s="125"/>
      <c r="GC14" s="125"/>
      <c r="GD14" s="125"/>
      <c r="GE14" s="125"/>
      <c r="GF14" s="125"/>
      <c r="GG14" s="125"/>
      <c r="GH14" s="125"/>
    </row>
    <row r="15" s="227" customFormat="1" customHeight="1" spans="1:190">
      <c r="A15" s="96" t="s">
        <v>152</v>
      </c>
      <c r="B15" s="232"/>
      <c r="C15" s="233" t="s">
        <v>153</v>
      </c>
      <c r="D15" s="234"/>
      <c r="E15" s="235"/>
      <c r="F15" s="236" t="s">
        <v>133</v>
      </c>
      <c r="G15" s="236"/>
      <c r="H15" s="236"/>
      <c r="I15" s="236"/>
      <c r="J15" s="236"/>
      <c r="K15" s="236"/>
      <c r="L15" s="236"/>
      <c r="M15" s="236"/>
      <c r="N15" s="236"/>
      <c r="O15" s="236"/>
      <c r="P15" s="250" t="s">
        <v>125</v>
      </c>
      <c r="Q15" s="240"/>
      <c r="R15" s="254" t="s">
        <v>126</v>
      </c>
      <c r="S15" s="240" t="s">
        <v>134</v>
      </c>
      <c r="T15" s="255">
        <v>2.25</v>
      </c>
      <c r="U15" s="256"/>
      <c r="V15" s="256"/>
      <c r="W15" s="257"/>
      <c r="X15" s="258"/>
      <c r="Y15" s="258"/>
      <c r="Z15" s="258"/>
      <c r="AA15" s="261">
        <v>7352.68704432144</v>
      </c>
      <c r="AB15" s="261">
        <v>4282.79517167779</v>
      </c>
      <c r="AC15" s="97">
        <v>4795</v>
      </c>
      <c r="AD15" s="262">
        <v>62</v>
      </c>
      <c r="AE15" s="104">
        <v>1</v>
      </c>
      <c r="AF15" s="190">
        <v>2973</v>
      </c>
      <c r="AG15" s="271">
        <f t="shared" si="0"/>
        <v>-1309.79517167779</v>
      </c>
      <c r="AH15" s="190">
        <f t="shared" si="1"/>
        <v>-30.5827180421677</v>
      </c>
      <c r="AI15" s="270">
        <v>2131</v>
      </c>
      <c r="AJ15" s="250"/>
      <c r="AK15" s="250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5"/>
      <c r="EH15" s="125"/>
      <c r="EI15" s="125"/>
      <c r="EJ15" s="125"/>
      <c r="EK15" s="125"/>
      <c r="EL15" s="125"/>
      <c r="EM15" s="125"/>
      <c r="EN15" s="125"/>
      <c r="EO15" s="125"/>
      <c r="EP15" s="125"/>
      <c r="EQ15" s="125"/>
      <c r="ER15" s="125"/>
      <c r="ES15" s="125"/>
      <c r="ET15" s="125"/>
      <c r="EU15" s="125"/>
      <c r="EV15" s="125"/>
      <c r="EW15" s="125"/>
      <c r="EX15" s="125"/>
      <c r="EY15" s="125"/>
      <c r="EZ15" s="125"/>
      <c r="FA15" s="125"/>
      <c r="FB15" s="125"/>
      <c r="FC15" s="125"/>
      <c r="FD15" s="125"/>
      <c r="FE15" s="125"/>
      <c r="FF15" s="125"/>
      <c r="FG15" s="125"/>
      <c r="FH15" s="125"/>
      <c r="FI15" s="125"/>
      <c r="FJ15" s="125"/>
      <c r="FK15" s="125"/>
      <c r="FL15" s="125"/>
      <c r="FM15" s="125"/>
      <c r="FN15" s="125"/>
      <c r="FO15" s="125"/>
      <c r="FP15" s="125"/>
      <c r="FQ15" s="125"/>
      <c r="FR15" s="125"/>
      <c r="FS15" s="125"/>
      <c r="FT15" s="125"/>
      <c r="FU15" s="125"/>
      <c r="FV15" s="125"/>
      <c r="FW15" s="125"/>
      <c r="FX15" s="125"/>
      <c r="FY15" s="125"/>
      <c r="FZ15" s="125"/>
      <c r="GA15" s="125"/>
      <c r="GB15" s="125"/>
      <c r="GC15" s="125"/>
      <c r="GD15" s="125"/>
      <c r="GE15" s="125"/>
      <c r="GF15" s="125"/>
      <c r="GG15" s="125"/>
      <c r="GH15" s="125"/>
    </row>
    <row r="16" s="227" customFormat="1" customHeight="1" spans="1:190">
      <c r="A16" s="96" t="s">
        <v>154</v>
      </c>
      <c r="B16" s="232"/>
      <c r="C16" s="233" t="s">
        <v>155</v>
      </c>
      <c r="D16" s="234"/>
      <c r="E16" s="235"/>
      <c r="F16" s="236" t="s">
        <v>142</v>
      </c>
      <c r="G16" s="236"/>
      <c r="H16" s="236"/>
      <c r="I16" s="236"/>
      <c r="J16" s="236"/>
      <c r="K16" s="236"/>
      <c r="L16" s="236"/>
      <c r="M16" s="236"/>
      <c r="N16" s="236"/>
      <c r="O16" s="236"/>
      <c r="P16" s="250" t="s">
        <v>125</v>
      </c>
      <c r="Q16" s="240"/>
      <c r="R16" s="254" t="s">
        <v>126</v>
      </c>
      <c r="S16" s="240" t="s">
        <v>134</v>
      </c>
      <c r="T16" s="255">
        <v>6</v>
      </c>
      <c r="U16" s="256"/>
      <c r="V16" s="256"/>
      <c r="W16" s="257"/>
      <c r="X16" s="258"/>
      <c r="Y16" s="258"/>
      <c r="Z16" s="258"/>
      <c r="AA16" s="261">
        <v>6274.70185304762</v>
      </c>
      <c r="AB16" s="261">
        <v>3654.70950237018</v>
      </c>
      <c r="AC16" s="97">
        <v>4092</v>
      </c>
      <c r="AD16" s="262">
        <v>62</v>
      </c>
      <c r="AE16" s="104">
        <v>1</v>
      </c>
      <c r="AF16" s="190">
        <v>2537</v>
      </c>
      <c r="AG16" s="271">
        <f t="shared" si="0"/>
        <v>-1117.70950237018</v>
      </c>
      <c r="AH16" s="190">
        <f t="shared" si="1"/>
        <v>-30.5827180421676</v>
      </c>
      <c r="AI16" s="270">
        <v>682</v>
      </c>
      <c r="AJ16" s="250"/>
      <c r="AK16" s="250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  <c r="EF16" s="125"/>
      <c r="EG16" s="125"/>
      <c r="EH16" s="125"/>
      <c r="EI16" s="125"/>
      <c r="EJ16" s="125"/>
      <c r="EK16" s="125"/>
      <c r="EL16" s="125"/>
      <c r="EM16" s="125"/>
      <c r="EN16" s="125"/>
      <c r="EO16" s="125"/>
      <c r="EP16" s="125"/>
      <c r="EQ16" s="125"/>
      <c r="ER16" s="125"/>
      <c r="ES16" s="125"/>
      <c r="ET16" s="125"/>
      <c r="EU16" s="125"/>
      <c r="EV16" s="125"/>
      <c r="EW16" s="125"/>
      <c r="EX16" s="125"/>
      <c r="EY16" s="125"/>
      <c r="EZ16" s="125"/>
      <c r="FA16" s="125"/>
      <c r="FB16" s="125"/>
      <c r="FC16" s="125"/>
      <c r="FD16" s="125"/>
      <c r="FE16" s="125"/>
      <c r="FF16" s="125"/>
      <c r="FG16" s="125"/>
      <c r="FH16" s="125"/>
      <c r="FI16" s="125"/>
      <c r="FJ16" s="125"/>
      <c r="FK16" s="125"/>
      <c r="FL16" s="125"/>
      <c r="FM16" s="125"/>
      <c r="FN16" s="125"/>
      <c r="FO16" s="125"/>
      <c r="FP16" s="125"/>
      <c r="FQ16" s="125"/>
      <c r="FR16" s="125"/>
      <c r="FS16" s="125"/>
      <c r="FT16" s="125"/>
      <c r="FU16" s="125"/>
      <c r="FV16" s="125"/>
      <c r="FW16" s="125"/>
      <c r="FX16" s="125"/>
      <c r="FY16" s="125"/>
      <c r="FZ16" s="125"/>
      <c r="GA16" s="125"/>
      <c r="GB16" s="125"/>
      <c r="GC16" s="125"/>
      <c r="GD16" s="125"/>
      <c r="GE16" s="125"/>
      <c r="GF16" s="125"/>
      <c r="GG16" s="125"/>
      <c r="GH16" s="125"/>
    </row>
    <row r="17" s="227" customFormat="1" customHeight="1" spans="1:37">
      <c r="A17" s="96"/>
      <c r="B17" s="232"/>
      <c r="C17" s="237"/>
      <c r="D17" s="238"/>
      <c r="E17" s="239"/>
      <c r="F17" s="236"/>
      <c r="G17" s="240"/>
      <c r="H17" s="240"/>
      <c r="I17" s="240"/>
      <c r="J17" s="240"/>
      <c r="K17" s="240"/>
      <c r="L17" s="240"/>
      <c r="M17" s="240"/>
      <c r="N17" s="240"/>
      <c r="O17" s="240"/>
      <c r="P17" s="246"/>
      <c r="Q17" s="240"/>
      <c r="R17" s="259"/>
      <c r="S17" s="240"/>
      <c r="T17" s="255"/>
      <c r="U17" s="256"/>
      <c r="V17" s="256"/>
      <c r="W17" s="257"/>
      <c r="X17" s="258"/>
      <c r="Y17" s="258"/>
      <c r="Z17" s="258"/>
      <c r="AA17" s="256"/>
      <c r="AB17" s="256"/>
      <c r="AC17" s="256"/>
      <c r="AD17" s="263"/>
      <c r="AE17" s="263"/>
      <c r="AF17" s="256"/>
      <c r="AG17" s="55">
        <v>0</v>
      </c>
      <c r="AH17" s="55" t="s">
        <v>18</v>
      </c>
      <c r="AI17" s="272"/>
      <c r="AJ17" s="250"/>
      <c r="AK17" s="250"/>
    </row>
    <row r="18" s="227" customFormat="1" customHeight="1" spans="1:37">
      <c r="A18" s="96"/>
      <c r="B18" s="232"/>
      <c r="C18" s="237"/>
      <c r="D18" s="238"/>
      <c r="E18" s="239"/>
      <c r="F18" s="236"/>
      <c r="G18" s="240"/>
      <c r="H18" s="240"/>
      <c r="I18" s="240"/>
      <c r="J18" s="240"/>
      <c r="K18" s="240"/>
      <c r="L18" s="240"/>
      <c r="M18" s="240"/>
      <c r="N18" s="240"/>
      <c r="O18" s="240"/>
      <c r="P18" s="246"/>
      <c r="Q18" s="240"/>
      <c r="R18" s="259"/>
      <c r="S18" s="240"/>
      <c r="T18" s="255"/>
      <c r="U18" s="256"/>
      <c r="V18" s="256"/>
      <c r="W18" s="257"/>
      <c r="X18" s="258"/>
      <c r="Y18" s="258"/>
      <c r="Z18" s="258"/>
      <c r="AA18" s="256">
        <v>0</v>
      </c>
      <c r="AB18" s="256">
        <v>0</v>
      </c>
      <c r="AC18" s="256"/>
      <c r="AD18" s="263"/>
      <c r="AE18" s="263"/>
      <c r="AF18" s="256"/>
      <c r="AG18" s="55">
        <v>0</v>
      </c>
      <c r="AH18" s="55" t="s">
        <v>18</v>
      </c>
      <c r="AI18" s="272"/>
      <c r="AJ18" s="250"/>
      <c r="AK18" s="250"/>
    </row>
    <row r="19" s="227" customFormat="1" customHeight="1" spans="1:37">
      <c r="A19" s="96"/>
      <c r="B19" s="232"/>
      <c r="C19" s="237"/>
      <c r="D19" s="238"/>
      <c r="E19" s="239"/>
      <c r="F19" s="236"/>
      <c r="G19" s="240"/>
      <c r="H19" s="240"/>
      <c r="I19" s="240"/>
      <c r="J19" s="240"/>
      <c r="K19" s="240"/>
      <c r="L19" s="240"/>
      <c r="M19" s="240"/>
      <c r="N19" s="240"/>
      <c r="O19" s="240"/>
      <c r="P19" s="246"/>
      <c r="Q19" s="240"/>
      <c r="R19" s="259"/>
      <c r="S19" s="240"/>
      <c r="T19" s="255"/>
      <c r="U19" s="256"/>
      <c r="V19" s="256"/>
      <c r="W19" s="257"/>
      <c r="X19" s="258"/>
      <c r="Y19" s="258"/>
      <c r="Z19" s="258"/>
      <c r="AA19" s="256">
        <v>0</v>
      </c>
      <c r="AB19" s="256">
        <v>0</v>
      </c>
      <c r="AC19" s="256"/>
      <c r="AD19" s="263"/>
      <c r="AE19" s="263"/>
      <c r="AF19" s="256"/>
      <c r="AG19" s="55">
        <v>0</v>
      </c>
      <c r="AH19" s="55" t="s">
        <v>18</v>
      </c>
      <c r="AI19" s="272"/>
      <c r="AJ19" s="250"/>
      <c r="AK19" s="250"/>
    </row>
    <row r="20" s="227" customFormat="1" customHeight="1" spans="1:37">
      <c r="A20" s="96"/>
      <c r="B20" s="232"/>
      <c r="C20" s="237"/>
      <c r="D20" s="238"/>
      <c r="E20" s="239"/>
      <c r="F20" s="236"/>
      <c r="G20" s="240"/>
      <c r="H20" s="240"/>
      <c r="I20" s="240"/>
      <c r="J20" s="240"/>
      <c r="K20" s="240"/>
      <c r="L20" s="240"/>
      <c r="M20" s="240"/>
      <c r="N20" s="240"/>
      <c r="O20" s="240"/>
      <c r="P20" s="246"/>
      <c r="Q20" s="240"/>
      <c r="R20" s="259"/>
      <c r="S20" s="240"/>
      <c r="T20" s="255"/>
      <c r="U20" s="256"/>
      <c r="V20" s="256"/>
      <c r="W20" s="257"/>
      <c r="X20" s="258"/>
      <c r="Y20" s="258"/>
      <c r="Z20" s="258"/>
      <c r="AA20" s="256">
        <v>0</v>
      </c>
      <c r="AB20" s="256">
        <v>0</v>
      </c>
      <c r="AC20" s="256"/>
      <c r="AD20" s="263"/>
      <c r="AE20" s="263"/>
      <c r="AF20" s="256"/>
      <c r="AG20" s="55">
        <v>0</v>
      </c>
      <c r="AH20" s="55" t="s">
        <v>18</v>
      </c>
      <c r="AI20" s="272"/>
      <c r="AJ20" s="250"/>
      <c r="AK20" s="250"/>
    </row>
    <row r="21" s="227" customFormat="1" customHeight="1" spans="1:37">
      <c r="A21" s="96"/>
      <c r="B21" s="241"/>
      <c r="C21" s="237"/>
      <c r="D21" s="238"/>
      <c r="E21" s="239"/>
      <c r="F21" s="236"/>
      <c r="G21" s="240"/>
      <c r="H21" s="240"/>
      <c r="I21" s="240"/>
      <c r="J21" s="240"/>
      <c r="K21" s="240"/>
      <c r="L21" s="240"/>
      <c r="M21" s="240"/>
      <c r="N21" s="240"/>
      <c r="O21" s="240"/>
      <c r="P21" s="246"/>
      <c r="Q21" s="240"/>
      <c r="R21" s="259"/>
      <c r="S21" s="240"/>
      <c r="T21" s="255"/>
      <c r="U21" s="256"/>
      <c r="V21" s="256"/>
      <c r="W21" s="257"/>
      <c r="X21" s="258"/>
      <c r="Y21" s="258"/>
      <c r="Z21" s="258"/>
      <c r="AA21" s="256">
        <v>0</v>
      </c>
      <c r="AB21" s="256">
        <v>0</v>
      </c>
      <c r="AC21" s="256"/>
      <c r="AD21" s="263"/>
      <c r="AE21" s="263"/>
      <c r="AF21" s="256"/>
      <c r="AG21" s="55">
        <v>0</v>
      </c>
      <c r="AH21" s="55" t="s">
        <v>18</v>
      </c>
      <c r="AI21" s="272"/>
      <c r="AJ21" s="250"/>
      <c r="AK21" s="250"/>
    </row>
    <row r="22" s="227" customFormat="1" customHeight="1" spans="1:37">
      <c r="A22" s="96"/>
      <c r="B22" s="232"/>
      <c r="C22" s="237"/>
      <c r="D22" s="238"/>
      <c r="E22" s="239"/>
      <c r="F22" s="236"/>
      <c r="G22" s="240"/>
      <c r="H22" s="240"/>
      <c r="I22" s="240"/>
      <c r="J22" s="240"/>
      <c r="K22" s="240"/>
      <c r="L22" s="240"/>
      <c r="M22" s="240"/>
      <c r="N22" s="240"/>
      <c r="O22" s="240"/>
      <c r="P22" s="246"/>
      <c r="Q22" s="240"/>
      <c r="R22" s="259"/>
      <c r="S22" s="240"/>
      <c r="T22" s="255"/>
      <c r="U22" s="256"/>
      <c r="V22" s="256"/>
      <c r="W22" s="257"/>
      <c r="X22" s="258"/>
      <c r="Y22" s="258"/>
      <c r="Z22" s="258"/>
      <c r="AA22" s="256">
        <v>0</v>
      </c>
      <c r="AB22" s="256">
        <v>0</v>
      </c>
      <c r="AC22" s="256"/>
      <c r="AD22" s="263"/>
      <c r="AE22" s="263"/>
      <c r="AF22" s="256"/>
      <c r="AG22" s="55">
        <v>0</v>
      </c>
      <c r="AH22" s="55" t="s">
        <v>18</v>
      </c>
      <c r="AI22" s="272"/>
      <c r="AJ22" s="250"/>
      <c r="AK22" s="250"/>
    </row>
    <row r="23" s="227" customFormat="1" customHeight="1" spans="1:37">
      <c r="A23" s="96"/>
      <c r="B23" s="232"/>
      <c r="C23" s="237"/>
      <c r="D23" s="238"/>
      <c r="E23" s="239"/>
      <c r="F23" s="236"/>
      <c r="G23" s="240"/>
      <c r="H23" s="240"/>
      <c r="I23" s="240"/>
      <c r="J23" s="240"/>
      <c r="K23" s="240"/>
      <c r="L23" s="240"/>
      <c r="M23" s="240"/>
      <c r="N23" s="240"/>
      <c r="O23" s="240"/>
      <c r="P23" s="246"/>
      <c r="Q23" s="240"/>
      <c r="R23" s="259"/>
      <c r="S23" s="240"/>
      <c r="T23" s="255"/>
      <c r="U23" s="256"/>
      <c r="V23" s="256"/>
      <c r="W23" s="257"/>
      <c r="X23" s="258"/>
      <c r="Y23" s="258"/>
      <c r="Z23" s="258"/>
      <c r="AA23" s="256">
        <v>0</v>
      </c>
      <c r="AB23" s="256">
        <v>0</v>
      </c>
      <c r="AC23" s="256"/>
      <c r="AD23" s="263"/>
      <c r="AE23" s="263"/>
      <c r="AF23" s="256"/>
      <c r="AG23" s="55">
        <v>0</v>
      </c>
      <c r="AH23" s="55" t="s">
        <v>18</v>
      </c>
      <c r="AI23" s="272"/>
      <c r="AJ23" s="250"/>
      <c r="AK23" s="250"/>
    </row>
    <row r="24" s="227" customFormat="1" customHeight="1" spans="1:37">
      <c r="A24" s="242" t="s">
        <v>73</v>
      </c>
      <c r="B24" s="243"/>
      <c r="C24" s="244"/>
      <c r="D24" s="245"/>
      <c r="E24" s="246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6"/>
      <c r="Q24" s="240"/>
      <c r="R24" s="259"/>
      <c r="S24" s="240"/>
      <c r="T24" s="257"/>
      <c r="U24" s="256"/>
      <c r="V24" s="256"/>
      <c r="W24" s="257">
        <v>0</v>
      </c>
      <c r="X24" s="257">
        <v>0</v>
      </c>
      <c r="Y24" s="257">
        <v>0</v>
      </c>
      <c r="Z24" s="257">
        <v>0</v>
      </c>
      <c r="AA24" s="257">
        <f>AA5</f>
        <v>383851.665705278</v>
      </c>
      <c r="AB24" s="257">
        <f>AB5</f>
        <v>221826.605215599</v>
      </c>
      <c r="AC24" s="257">
        <f>AC5</f>
        <v>250326</v>
      </c>
      <c r="AD24" s="257"/>
      <c r="AE24" s="257"/>
      <c r="AF24" s="257">
        <f>AF5</f>
        <v>153986</v>
      </c>
      <c r="AG24" s="55">
        <f>AG5</f>
        <v>-67840.605215599</v>
      </c>
      <c r="AH24" s="55">
        <f>AH5</f>
        <v>-30.5827180421676</v>
      </c>
      <c r="AI24" s="272"/>
      <c r="AJ24" s="250"/>
      <c r="AK24" s="250"/>
    </row>
    <row r="25" s="227" customFormat="1" customHeight="1" spans="1:37">
      <c r="A25" s="247" t="s">
        <v>156</v>
      </c>
      <c r="B25" s="248"/>
      <c r="C25" s="249"/>
      <c r="D25" s="245"/>
      <c r="E25" s="246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6"/>
      <c r="Q25" s="240"/>
      <c r="R25" s="259"/>
      <c r="S25" s="240"/>
      <c r="T25" s="255"/>
      <c r="U25" s="256"/>
      <c r="V25" s="256"/>
      <c r="W25" s="257"/>
      <c r="X25" s="258"/>
      <c r="Y25" s="258"/>
      <c r="Z25" s="258"/>
      <c r="AA25" s="256">
        <v>0</v>
      </c>
      <c r="AB25" s="256">
        <v>0</v>
      </c>
      <c r="AC25" s="256"/>
      <c r="AD25" s="263"/>
      <c r="AE25" s="263"/>
      <c r="AF25" s="256"/>
      <c r="AG25" s="55">
        <v>0</v>
      </c>
      <c r="AH25" s="55" t="s">
        <v>18</v>
      </c>
      <c r="AI25" s="272"/>
      <c r="AJ25" s="250"/>
      <c r="AK25" s="250"/>
    </row>
    <row r="26" s="125" customFormat="1" customHeight="1" spans="1:37">
      <c r="A26" s="242" t="s">
        <v>157</v>
      </c>
      <c r="B26" s="243"/>
      <c r="C26" s="244"/>
      <c r="D26" s="218"/>
      <c r="E26" s="218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152"/>
      <c r="S26" s="152"/>
      <c r="T26" s="218"/>
      <c r="U26" s="55"/>
      <c r="V26" s="55"/>
      <c r="W26" s="189">
        <v>0</v>
      </c>
      <c r="X26" s="189">
        <v>0</v>
      </c>
      <c r="Y26" s="189"/>
      <c r="Z26" s="189"/>
      <c r="AA26" s="189">
        <f t="shared" ref="AA26:AG26" si="2">AA24</f>
        <v>383851.665705278</v>
      </c>
      <c r="AB26" s="189">
        <f t="shared" si="2"/>
        <v>221826.605215599</v>
      </c>
      <c r="AC26" s="189">
        <f t="shared" si="2"/>
        <v>250326</v>
      </c>
      <c r="AD26" s="189">
        <f t="shared" si="2"/>
        <v>0</v>
      </c>
      <c r="AE26" s="189">
        <f t="shared" si="2"/>
        <v>0</v>
      </c>
      <c r="AF26" s="189">
        <f t="shared" si="2"/>
        <v>153986</v>
      </c>
      <c r="AG26" s="55">
        <f t="shared" si="2"/>
        <v>-67840.605215599</v>
      </c>
      <c r="AH26" s="55">
        <v>-21.1850889074543</v>
      </c>
      <c r="AI26" s="273"/>
      <c r="AJ26" s="141"/>
      <c r="AK26" s="141"/>
    </row>
    <row r="27" s="226" customFormat="1" customHeight="1" spans="1:190">
      <c r="A27" s="219" t="s">
        <v>75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70"/>
      <c r="S27" s="125"/>
      <c r="T27" s="125"/>
      <c r="U27" s="125"/>
      <c r="V27" s="125"/>
      <c r="W27" s="228"/>
      <c r="X27" s="125"/>
      <c r="Y27" s="125"/>
      <c r="Z27" s="125"/>
      <c r="AA27" s="125"/>
      <c r="AB27" s="125"/>
      <c r="AC27" s="171" t="s">
        <v>158</v>
      </c>
      <c r="AD27" s="229"/>
      <c r="AE27" s="229"/>
      <c r="AF27" s="125"/>
      <c r="AG27" s="125"/>
      <c r="AH27" s="125"/>
      <c r="AI27" s="230"/>
      <c r="AJ27" s="125"/>
      <c r="AK27" s="2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5"/>
      <c r="BJ27" s="125"/>
      <c r="BK27" s="125"/>
      <c r="BL27" s="125"/>
      <c r="BM27" s="125"/>
      <c r="BN27" s="125"/>
      <c r="BO27" s="125"/>
      <c r="BP27" s="125"/>
      <c r="BQ27" s="125"/>
      <c r="BR27" s="125"/>
      <c r="BS27" s="125"/>
      <c r="BT27" s="125"/>
      <c r="BU27" s="125"/>
      <c r="BV27" s="125"/>
      <c r="BW27" s="125"/>
      <c r="BX27" s="125"/>
      <c r="BY27" s="125"/>
      <c r="BZ27" s="125"/>
      <c r="CA27" s="125"/>
      <c r="CB27" s="125"/>
      <c r="CC27" s="125"/>
      <c r="CD27" s="125"/>
      <c r="CE27" s="125"/>
      <c r="CF27" s="125"/>
      <c r="CG27" s="125"/>
      <c r="CH27" s="125"/>
      <c r="CI27" s="125"/>
      <c r="CJ27" s="125"/>
      <c r="CK27" s="125"/>
      <c r="CL27" s="125"/>
      <c r="CM27" s="125"/>
      <c r="CN27" s="125"/>
      <c r="CO27" s="125"/>
      <c r="CP27" s="125"/>
      <c r="CQ27" s="125"/>
      <c r="CR27" s="125"/>
      <c r="CS27" s="125"/>
      <c r="CT27" s="125"/>
      <c r="CU27" s="125"/>
      <c r="CV27" s="125"/>
      <c r="CW27" s="125"/>
      <c r="CX27" s="125"/>
      <c r="CY27" s="125"/>
      <c r="CZ27" s="125"/>
      <c r="DA27" s="125"/>
      <c r="DB27" s="125"/>
      <c r="DC27" s="125"/>
      <c r="DD27" s="125"/>
      <c r="DE27" s="125"/>
      <c r="DF27" s="125"/>
      <c r="DG27" s="125"/>
      <c r="DH27" s="125"/>
      <c r="DI27" s="125"/>
      <c r="DJ27" s="125"/>
      <c r="DK27" s="125"/>
      <c r="DL27" s="125"/>
      <c r="DM27" s="125"/>
      <c r="DN27" s="125"/>
      <c r="DO27" s="125"/>
      <c r="DP27" s="125"/>
      <c r="DQ27" s="125"/>
      <c r="DR27" s="125"/>
      <c r="DS27" s="125"/>
      <c r="DT27" s="125"/>
      <c r="DU27" s="125"/>
      <c r="DV27" s="125"/>
      <c r="DW27" s="125"/>
      <c r="DX27" s="125"/>
      <c r="DY27" s="125"/>
      <c r="DZ27" s="125"/>
      <c r="EA27" s="125"/>
      <c r="EB27" s="125"/>
      <c r="EC27" s="125"/>
      <c r="ED27" s="125"/>
      <c r="EE27" s="125"/>
      <c r="EF27" s="125"/>
      <c r="EG27" s="125"/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25"/>
      <c r="FG27" s="125"/>
      <c r="FH27" s="125"/>
      <c r="FI27" s="125"/>
      <c r="FJ27" s="125"/>
      <c r="FK27" s="125"/>
      <c r="FL27" s="125"/>
      <c r="FM27" s="125"/>
      <c r="FN27" s="125"/>
      <c r="FO27" s="125"/>
      <c r="FP27" s="125"/>
      <c r="FQ27" s="125"/>
      <c r="FR27" s="125"/>
      <c r="FS27" s="125"/>
      <c r="FT27" s="125"/>
      <c r="FU27" s="125"/>
      <c r="FV27" s="125"/>
      <c r="FW27" s="125"/>
      <c r="FX27" s="125"/>
      <c r="FY27" s="125"/>
      <c r="FZ27" s="125"/>
      <c r="GA27" s="125"/>
      <c r="GB27" s="125"/>
      <c r="GC27" s="125"/>
      <c r="GD27" s="125"/>
      <c r="GE27" s="125"/>
      <c r="GF27" s="125"/>
      <c r="GG27" s="125"/>
      <c r="GH27" s="125"/>
    </row>
    <row r="28" s="125" customFormat="1" customHeight="1" spans="18:37">
      <c r="R28" s="170"/>
      <c r="W28" s="228"/>
      <c r="AC28" s="264"/>
      <c r="AD28" s="264"/>
      <c r="AE28" s="264"/>
      <c r="AF28" s="264"/>
      <c r="AI28" s="230"/>
      <c r="AK28" s="225"/>
    </row>
    <row r="29" s="125" customFormat="1" customHeight="1" spans="18:37">
      <c r="R29" s="170"/>
      <c r="W29" s="228"/>
      <c r="AC29" s="264"/>
      <c r="AD29" s="264"/>
      <c r="AE29" s="264"/>
      <c r="AF29" s="264"/>
      <c r="AI29" s="230"/>
      <c r="AK29" s="225"/>
    </row>
    <row r="30" s="125" customFormat="1" customHeight="1" spans="18:37">
      <c r="R30" s="170"/>
      <c r="W30" s="228"/>
      <c r="AC30" s="264"/>
      <c r="AD30" s="264"/>
      <c r="AE30" s="264"/>
      <c r="AF30" s="264"/>
      <c r="AG30" s="264"/>
      <c r="AI30" s="230"/>
      <c r="AK30" s="225"/>
    </row>
    <row r="31" s="226" customFormat="1" customHeight="1" spans="1:190">
      <c r="A31" s="125"/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70"/>
      <c r="S31" s="125"/>
      <c r="T31" s="125"/>
      <c r="U31" s="125"/>
      <c r="V31" s="125"/>
      <c r="W31" s="228"/>
      <c r="X31" s="125"/>
      <c r="Y31" s="125"/>
      <c r="Z31" s="125"/>
      <c r="AA31" s="125"/>
      <c r="AB31" s="125"/>
      <c r="AC31" s="125"/>
      <c r="AD31" s="229"/>
      <c r="AE31" s="229"/>
      <c r="AF31" s="125"/>
      <c r="AG31" s="125"/>
      <c r="AH31" s="125"/>
      <c r="AI31" s="230"/>
      <c r="AJ31" s="125"/>
      <c r="AK31" s="2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5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125"/>
      <c r="EB31" s="125"/>
      <c r="EC31" s="125"/>
      <c r="ED31" s="125"/>
      <c r="EE31" s="125"/>
      <c r="EF31" s="125"/>
      <c r="EG31" s="125"/>
      <c r="EH31" s="125"/>
      <c r="EI31" s="125"/>
      <c r="EJ31" s="125"/>
      <c r="EK31" s="125"/>
      <c r="EL31" s="125"/>
      <c r="EM31" s="125"/>
      <c r="EN31" s="125"/>
      <c r="EO31" s="125"/>
      <c r="EP31" s="125"/>
      <c r="EQ31" s="125"/>
      <c r="ER31" s="125"/>
      <c r="ES31" s="125"/>
      <c r="ET31" s="125"/>
      <c r="EU31" s="125"/>
      <c r="EV31" s="125"/>
      <c r="EW31" s="125"/>
      <c r="EX31" s="125"/>
      <c r="EY31" s="125"/>
      <c r="EZ31" s="125"/>
      <c r="FA31" s="125"/>
      <c r="FB31" s="125"/>
      <c r="FC31" s="125"/>
      <c r="FD31" s="125"/>
      <c r="FE31" s="125"/>
      <c r="FF31" s="125"/>
      <c r="FG31" s="125"/>
      <c r="FH31" s="125"/>
      <c r="FI31" s="125"/>
      <c r="FJ31" s="125"/>
      <c r="FK31" s="125"/>
      <c r="FL31" s="125"/>
      <c r="FM31" s="125"/>
      <c r="FN31" s="125"/>
      <c r="FO31" s="125"/>
      <c r="FP31" s="125"/>
      <c r="FQ31" s="125"/>
      <c r="FR31" s="125"/>
      <c r="FS31" s="125"/>
      <c r="FT31" s="125"/>
      <c r="FU31" s="125"/>
      <c r="FV31" s="125"/>
      <c r="FW31" s="125"/>
      <c r="FX31" s="125"/>
      <c r="FY31" s="125"/>
      <c r="FZ31" s="125"/>
      <c r="GA31" s="125"/>
      <c r="GB31" s="125"/>
      <c r="GC31" s="125"/>
      <c r="GD31" s="125"/>
      <c r="GE31" s="125"/>
      <c r="GF31" s="125"/>
      <c r="GG31" s="125"/>
      <c r="GH31" s="125"/>
    </row>
    <row r="32" s="125" customFormat="1" customHeight="1" spans="18:37">
      <c r="R32" s="170"/>
      <c r="W32" s="228"/>
      <c r="AC32" s="209"/>
      <c r="AD32" s="209"/>
      <c r="AE32" s="209"/>
      <c r="AF32" s="209"/>
      <c r="AG32" s="209"/>
      <c r="AI32" s="230"/>
      <c r="AK32" s="225"/>
    </row>
  </sheetData>
  <mergeCells count="35">
    <mergeCell ref="A1:AI1"/>
    <mergeCell ref="W3:X3"/>
    <mergeCell ref="Y3:Z3"/>
    <mergeCell ref="AA3:AB3"/>
    <mergeCell ref="AC3:AF3"/>
    <mergeCell ref="A24:C24"/>
    <mergeCell ref="A25:C25"/>
    <mergeCell ref="A26:C2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AG3:AG4"/>
    <mergeCell ref="AH3:AH4"/>
    <mergeCell ref="AI3:AI4"/>
    <mergeCell ref="AJ3:AJ4"/>
    <mergeCell ref="AK3:AK4"/>
  </mergeCells>
  <printOptions horizontalCentered="1"/>
  <pageMargins left="0.17" right="0.17" top="0.708333333333333" bottom="0.550694444444444" header="0.826388888888889" footer="0.511811023622047"/>
  <pageSetup paperSize="9" scale="76" fitToHeight="0" orientation="landscape" verticalDpi="600"/>
  <headerFooter alignWithMargins="0" scaleWithDoc="0">
    <oddHeader>&amp;R&amp;"宋体,常规"&amp;10表&amp;"Times New Roman,常规"4-6-1
&amp;"宋体,常规"共&amp;"Times New Roman,常规"&amp;N&amp;"宋体,常规"页第&amp;"Times New Roman,常规"&amp;P&amp;"宋体,常规"页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77"/>
  <sheetViews>
    <sheetView zoomScale="82" zoomScaleNormal="82" zoomScaleSheetLayoutView="30" workbookViewId="0">
      <pane xSplit="3" ySplit="5" topLeftCell="D6" activePane="bottomRight" state="frozen"/>
      <selection/>
      <selection pane="topRight"/>
      <selection pane="bottomLeft"/>
      <selection pane="bottomRight" activeCell="A2" sqref="A2:AB2"/>
    </sheetView>
  </sheetViews>
  <sheetFormatPr defaultColWidth="9" defaultRowHeight="15.75" customHeight="1"/>
  <cols>
    <col min="1" max="1" width="6.61666666666667" style="125" customWidth="1"/>
    <col min="2" max="2" width="7.875" style="125" customWidth="1"/>
    <col min="3" max="3" width="24.625" style="125" customWidth="1"/>
    <col min="4" max="4" width="8.875" style="125" customWidth="1"/>
    <col min="5" max="6" width="11.875" style="125" hidden="1" customWidth="1" outlineLevel="1"/>
    <col min="7" max="7" width="9.5" style="125" customWidth="1" collapsed="1"/>
    <col min="8" max="8" width="8.125" style="125" hidden="1" customWidth="1"/>
    <col min="9" max="9" width="6.5" style="125" customWidth="1"/>
    <col min="10" max="10" width="8.875" style="125" customWidth="1"/>
    <col min="11" max="11" width="6.5" style="125" customWidth="1"/>
    <col min="12" max="12" width="7.125" style="125" customWidth="1"/>
    <col min="13" max="13" width="8.25" style="125" customWidth="1"/>
    <col min="14" max="14" width="8.25" style="125" hidden="1" customWidth="1" outlineLevel="1"/>
    <col min="15" max="18" width="11.25" style="172" hidden="1" customWidth="1" outlineLevel="2"/>
    <col min="19" max="19" width="13.7166666666667" style="172" customWidth="1" collapsed="1"/>
    <col min="20" max="20" width="14.625" style="172" customWidth="1"/>
    <col min="21" max="21" width="11.25" style="172" customWidth="1"/>
    <col min="22" max="22" width="7.375" style="125" hidden="1" customWidth="1"/>
    <col min="23" max="23" width="6.25" style="125" hidden="1" customWidth="1"/>
    <col min="24" max="24" width="10" style="172" customWidth="1"/>
    <col min="25" max="25" width="9.375" style="172" hidden="1" customWidth="1"/>
    <col min="26" max="26" width="7.75" style="172" hidden="1" customWidth="1"/>
    <col min="27" max="27" width="12.125" style="125" hidden="1" customWidth="1"/>
    <col min="28" max="28" width="10.125" style="125" customWidth="1"/>
    <col min="29" max="29" width="9" style="125" customWidth="1"/>
    <col min="30" max="30" width="10.125" style="125" hidden="1" customWidth="1"/>
    <col min="31" max="33" width="9" style="125" hidden="1" customWidth="1"/>
    <col min="34" max="34" width="11.25" style="125" hidden="1" customWidth="1"/>
    <col min="35" max="37" width="9.625" style="125" hidden="1" customWidth="1"/>
    <col min="38" max="39" width="9" style="125" hidden="1" customWidth="1"/>
    <col min="40" max="40" width="13.75" style="125" hidden="1" customWidth="1"/>
    <col min="41" max="42" width="9" style="125" hidden="1" customWidth="1"/>
    <col min="43" max="43" width="17.25" style="125" hidden="1" customWidth="1"/>
    <col min="44" max="44" width="9.125" style="125" hidden="1" customWidth="1"/>
    <col min="45" max="47" width="9" style="125" hidden="1" customWidth="1"/>
    <col min="48" max="16384" width="9" style="125"/>
  </cols>
  <sheetData>
    <row r="1" customHeight="1" spans="1:31">
      <c r="A1" s="173" t="s">
        <v>0</v>
      </c>
      <c r="B1" s="173"/>
      <c r="C1" s="5" t="s">
        <v>31</v>
      </c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86"/>
      <c r="P1" s="186"/>
      <c r="Q1" s="186"/>
      <c r="R1" s="186"/>
      <c r="S1" s="186"/>
      <c r="T1" s="186"/>
      <c r="U1" s="186"/>
      <c r="V1" s="130"/>
      <c r="W1" s="130"/>
      <c r="X1" s="186"/>
      <c r="Y1" s="186"/>
      <c r="Z1" s="186"/>
      <c r="AA1" s="130"/>
      <c r="AB1" s="130"/>
      <c r="AC1" s="130"/>
      <c r="AD1" s="130"/>
      <c r="AE1" s="130"/>
    </row>
    <row r="2" s="169" customFormat="1" ht="30" customHeight="1" spans="1:31">
      <c r="A2" s="174" t="s">
        <v>159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87"/>
      <c r="P2" s="187"/>
      <c r="Q2" s="187"/>
      <c r="R2" s="187"/>
      <c r="S2" s="187"/>
      <c r="T2" s="187"/>
      <c r="U2" s="187"/>
      <c r="V2" s="175"/>
      <c r="W2" s="175"/>
      <c r="X2" s="187"/>
      <c r="Y2" s="187"/>
      <c r="Z2" s="175"/>
      <c r="AA2" s="175"/>
      <c r="AB2" s="175"/>
      <c r="AC2" s="175"/>
      <c r="AD2" s="175"/>
      <c r="AE2" s="175"/>
    </row>
    <row r="3" customHeight="1" spans="1:31">
      <c r="A3" s="8" t="s">
        <v>2</v>
      </c>
      <c r="B3" s="8"/>
      <c r="AB3" s="199" t="s">
        <v>33</v>
      </c>
      <c r="AD3" s="125" t="s">
        <v>160</v>
      </c>
      <c r="AE3" s="165">
        <v>40178</v>
      </c>
    </row>
    <row r="4" s="170" customFormat="1" customHeight="1" spans="1:47">
      <c r="A4" s="96" t="s">
        <v>34</v>
      </c>
      <c r="B4" s="176" t="s">
        <v>161</v>
      </c>
      <c r="C4" s="96" t="s">
        <v>162</v>
      </c>
      <c r="D4" s="96" t="s">
        <v>102</v>
      </c>
      <c r="E4" s="177" t="s">
        <v>112</v>
      </c>
      <c r="F4" s="94" t="s">
        <v>100</v>
      </c>
      <c r="G4" s="178" t="s">
        <v>114</v>
      </c>
      <c r="H4" s="179" t="s">
        <v>163</v>
      </c>
      <c r="I4" s="178" t="s">
        <v>164</v>
      </c>
      <c r="J4" s="178" t="s">
        <v>165</v>
      </c>
      <c r="K4" s="178" t="s">
        <v>166</v>
      </c>
      <c r="L4" s="179" t="s">
        <v>37</v>
      </c>
      <c r="M4" s="178" t="s">
        <v>167</v>
      </c>
      <c r="N4" s="101" t="s">
        <v>117</v>
      </c>
      <c r="O4" s="31" t="s">
        <v>6</v>
      </c>
      <c r="P4" s="31"/>
      <c r="Q4" s="192" t="s">
        <v>41</v>
      </c>
      <c r="R4" s="193"/>
      <c r="S4" s="31" t="s">
        <v>7</v>
      </c>
      <c r="T4" s="31"/>
      <c r="U4" s="31" t="s">
        <v>8</v>
      </c>
      <c r="V4" s="96"/>
      <c r="W4" s="96"/>
      <c r="X4" s="31"/>
      <c r="Y4" s="200" t="s">
        <v>9</v>
      </c>
      <c r="Z4" s="201" t="s">
        <v>79</v>
      </c>
      <c r="AA4" s="178" t="s">
        <v>118</v>
      </c>
      <c r="AB4" s="178" t="s">
        <v>42</v>
      </c>
      <c r="AD4" s="202"/>
      <c r="AE4" s="202"/>
      <c r="AF4" s="202"/>
      <c r="AG4" s="202"/>
      <c r="AH4" s="202"/>
      <c r="AI4" s="202"/>
      <c r="AJ4" s="202"/>
      <c r="AK4" s="202"/>
      <c r="AL4" s="202"/>
      <c r="AM4" s="202" t="s">
        <v>168</v>
      </c>
      <c r="AN4" s="202"/>
      <c r="AO4" s="202"/>
      <c r="AP4" s="202"/>
      <c r="AQ4" s="202"/>
      <c r="AR4" s="202"/>
      <c r="AS4" s="202"/>
      <c r="AT4" s="202"/>
      <c r="AU4" s="202"/>
    </row>
    <row r="5" s="170" customFormat="1" customHeight="1" spans="1:47">
      <c r="A5" s="96"/>
      <c r="B5" s="95"/>
      <c r="C5" s="96"/>
      <c r="D5" s="96"/>
      <c r="E5" s="177"/>
      <c r="F5" s="96"/>
      <c r="G5" s="96"/>
      <c r="H5" s="180"/>
      <c r="I5" s="96"/>
      <c r="J5" s="96"/>
      <c r="K5" s="96"/>
      <c r="L5" s="180"/>
      <c r="M5" s="96"/>
      <c r="N5" s="180"/>
      <c r="O5" s="31" t="s">
        <v>120</v>
      </c>
      <c r="P5" s="31" t="s">
        <v>121</v>
      </c>
      <c r="Q5" s="31" t="s">
        <v>120</v>
      </c>
      <c r="R5" s="31" t="s">
        <v>121</v>
      </c>
      <c r="S5" s="31" t="s">
        <v>120</v>
      </c>
      <c r="T5" s="31" t="s">
        <v>121</v>
      </c>
      <c r="U5" s="31" t="s">
        <v>120</v>
      </c>
      <c r="V5" s="96" t="s">
        <v>122</v>
      </c>
      <c r="W5" s="194" t="s">
        <v>47</v>
      </c>
      <c r="X5" s="31" t="s">
        <v>121</v>
      </c>
      <c r="Y5" s="203"/>
      <c r="Z5" s="31"/>
      <c r="AA5" s="96"/>
      <c r="AB5" s="96"/>
      <c r="AD5" s="202" t="s">
        <v>169</v>
      </c>
      <c r="AE5" s="202" t="s">
        <v>170</v>
      </c>
      <c r="AF5" s="202" t="s">
        <v>171</v>
      </c>
      <c r="AG5" s="202" t="s">
        <v>172</v>
      </c>
      <c r="AH5" s="202" t="s">
        <v>173</v>
      </c>
      <c r="AI5" s="202" t="s">
        <v>174</v>
      </c>
      <c r="AJ5" s="202" t="s">
        <v>175</v>
      </c>
      <c r="AK5" s="202" t="s">
        <v>176</v>
      </c>
      <c r="AL5" s="202" t="s">
        <v>177</v>
      </c>
      <c r="AM5" s="202" t="s">
        <v>178</v>
      </c>
      <c r="AN5" s="202" t="s">
        <v>179</v>
      </c>
      <c r="AO5" s="202" t="s">
        <v>180</v>
      </c>
      <c r="AP5" s="202" t="s">
        <v>181</v>
      </c>
      <c r="AQ5" s="202" t="s">
        <v>182</v>
      </c>
      <c r="AR5" s="202" t="s">
        <v>183</v>
      </c>
      <c r="AS5" s="202" t="s">
        <v>181</v>
      </c>
      <c r="AT5" s="202" t="s">
        <v>184</v>
      </c>
      <c r="AU5" s="202" t="s">
        <v>185</v>
      </c>
    </row>
    <row r="6" s="171" customFormat="1" ht="18" customHeight="1" spans="1:47">
      <c r="A6" s="157">
        <v>1</v>
      </c>
      <c r="B6" s="157" t="s">
        <v>186</v>
      </c>
      <c r="C6" s="181" t="s">
        <v>187</v>
      </c>
      <c r="D6" s="157" t="s">
        <v>188</v>
      </c>
      <c r="E6" s="182"/>
      <c r="F6" s="182"/>
      <c r="G6" s="183" t="s">
        <v>126</v>
      </c>
      <c r="H6" s="184"/>
      <c r="I6" s="157"/>
      <c r="J6" s="157"/>
      <c r="K6" s="157"/>
      <c r="L6" s="157" t="s">
        <v>130</v>
      </c>
      <c r="M6" s="188">
        <v>273.97</v>
      </c>
      <c r="N6" s="188"/>
      <c r="O6" s="188"/>
      <c r="P6" s="189"/>
      <c r="Q6" s="189"/>
      <c r="R6" s="189"/>
      <c r="S6" s="195">
        <v>427495.06</v>
      </c>
      <c r="T6" s="189">
        <v>235503.55</v>
      </c>
      <c r="U6" s="189">
        <v>326024</v>
      </c>
      <c r="V6" s="196">
        <v>62</v>
      </c>
      <c r="W6" s="196">
        <v>1</v>
      </c>
      <c r="X6" s="189">
        <v>202135</v>
      </c>
      <c r="Y6" s="55">
        <f>X6-T6</f>
        <v>-33368.55</v>
      </c>
      <c r="Z6" s="55">
        <v>-14.1690220805589</v>
      </c>
      <c r="AA6" s="189">
        <v>1190</v>
      </c>
      <c r="AB6" s="204"/>
      <c r="AC6" s="205"/>
      <c r="AD6" s="171">
        <v>1560.37179253203</v>
      </c>
      <c r="AE6" s="171">
        <v>20</v>
      </c>
      <c r="AF6" s="206">
        <v>20.2493150684931</v>
      </c>
      <c r="AG6" s="8">
        <v>-0.249315068493151</v>
      </c>
      <c r="AH6" s="171">
        <v>14.1745205479452</v>
      </c>
      <c r="AI6" s="209">
        <v>1.01790386999036</v>
      </c>
      <c r="AJ6" s="209">
        <v>-1.01790386999036</v>
      </c>
      <c r="AK6" s="171">
        <v>-20</v>
      </c>
      <c r="AL6" s="209">
        <v>32876.4</v>
      </c>
      <c r="AM6" s="210">
        <v>0.0576</v>
      </c>
      <c r="AP6" s="209">
        <v>34770.08064</v>
      </c>
      <c r="AQ6" s="171">
        <v>1</v>
      </c>
      <c r="AR6" s="210">
        <v>0.0531</v>
      </c>
      <c r="AS6" s="209">
        <v>923.145640992</v>
      </c>
      <c r="AT6" s="210">
        <v>35700</v>
      </c>
      <c r="AU6" s="210">
        <v>130</v>
      </c>
    </row>
    <row r="7" s="171" customFormat="1" ht="18" hidden="1" customHeight="1" spans="1:36">
      <c r="A7" s="157">
        <v>2</v>
      </c>
      <c r="B7" s="157" t="s">
        <v>189</v>
      </c>
      <c r="C7" s="181" t="s">
        <v>190</v>
      </c>
      <c r="D7" s="157"/>
      <c r="E7" s="182"/>
      <c r="F7" s="182"/>
      <c r="G7" s="183" t="s">
        <v>126</v>
      </c>
      <c r="H7" s="184"/>
      <c r="I7" s="157"/>
      <c r="J7" s="157"/>
      <c r="K7" s="157"/>
      <c r="L7" s="157"/>
      <c r="M7" s="188">
        <v>1</v>
      </c>
      <c r="N7" s="188"/>
      <c r="O7" s="188"/>
      <c r="P7" s="189"/>
      <c r="Q7" s="189"/>
      <c r="R7" s="189"/>
      <c r="S7" s="195">
        <v>2354291.6</v>
      </c>
      <c r="T7" s="189">
        <v>1107764.38</v>
      </c>
      <c r="U7" s="189"/>
      <c r="V7" s="196"/>
      <c r="W7" s="196"/>
      <c r="X7" s="189">
        <v>0</v>
      </c>
      <c r="Y7" s="55">
        <v>-123532.38</v>
      </c>
      <c r="Z7" s="55">
        <v>-0.111515031743483</v>
      </c>
      <c r="AA7" s="207"/>
      <c r="AB7" s="204"/>
      <c r="AC7" s="205"/>
      <c r="AI7" s="209"/>
      <c r="AJ7" s="209"/>
    </row>
    <row r="8" s="171" customFormat="1" ht="18" hidden="1" customHeight="1" spans="1:36">
      <c r="A8" s="157" t="s">
        <v>191</v>
      </c>
      <c r="B8" s="157"/>
      <c r="C8" s="181" t="s">
        <v>192</v>
      </c>
      <c r="D8" s="157" t="s">
        <v>129</v>
      </c>
      <c r="E8" s="182"/>
      <c r="F8" s="182"/>
      <c r="G8" s="183" t="s">
        <v>126</v>
      </c>
      <c r="H8" s="184"/>
      <c r="I8" s="157" t="s">
        <v>193</v>
      </c>
      <c r="J8" s="157" t="s">
        <v>194</v>
      </c>
      <c r="K8" s="157"/>
      <c r="L8" s="157" t="s">
        <v>61</v>
      </c>
      <c r="M8" s="188">
        <v>2</v>
      </c>
      <c r="N8" s="188"/>
      <c r="O8" s="188"/>
      <c r="P8" s="189"/>
      <c r="Q8" s="189"/>
      <c r="R8" s="189"/>
      <c r="S8" s="195"/>
      <c r="T8" s="189"/>
      <c r="U8" s="189">
        <v>3518</v>
      </c>
      <c r="V8" s="196">
        <v>62</v>
      </c>
      <c r="W8" s="196">
        <v>1</v>
      </c>
      <c r="X8" s="189">
        <v>2181</v>
      </c>
      <c r="Y8" s="55"/>
      <c r="Z8" s="55" t="s">
        <v>18</v>
      </c>
      <c r="AA8" s="189">
        <v>1759</v>
      </c>
      <c r="AB8" s="204"/>
      <c r="AC8" s="205"/>
      <c r="AI8" s="209"/>
      <c r="AJ8" s="209"/>
    </row>
    <row r="9" s="171" customFormat="1" ht="18" hidden="1" customHeight="1" spans="1:36">
      <c r="A9" s="157" t="s">
        <v>195</v>
      </c>
      <c r="B9" s="157"/>
      <c r="C9" s="181" t="s">
        <v>196</v>
      </c>
      <c r="D9" s="157" t="s">
        <v>197</v>
      </c>
      <c r="E9" s="182"/>
      <c r="F9" s="182"/>
      <c r="G9" s="183" t="s">
        <v>126</v>
      </c>
      <c r="H9" s="184"/>
      <c r="I9" s="157"/>
      <c r="J9" s="157"/>
      <c r="K9" s="157"/>
      <c r="L9" s="157"/>
      <c r="M9" s="188">
        <v>202</v>
      </c>
      <c r="N9" s="188"/>
      <c r="O9" s="188"/>
      <c r="P9" s="189"/>
      <c r="Q9" s="189"/>
      <c r="R9" s="189"/>
      <c r="S9" s="195"/>
      <c r="T9" s="189"/>
      <c r="U9" s="189">
        <v>15554</v>
      </c>
      <c r="V9" s="196">
        <v>62</v>
      </c>
      <c r="W9" s="196">
        <v>1</v>
      </c>
      <c r="X9" s="189">
        <v>9643</v>
      </c>
      <c r="Y9" s="55"/>
      <c r="Z9" s="55" t="s">
        <v>18</v>
      </c>
      <c r="AA9" s="189">
        <v>77</v>
      </c>
      <c r="AB9" s="204"/>
      <c r="AC9" s="205"/>
      <c r="AI9" s="209"/>
      <c r="AJ9" s="209"/>
    </row>
    <row r="10" s="171" customFormat="1" ht="18" hidden="1" customHeight="1" spans="1:36">
      <c r="A10" s="157" t="s">
        <v>198</v>
      </c>
      <c r="B10" s="157"/>
      <c r="C10" s="181" t="s">
        <v>199</v>
      </c>
      <c r="D10" s="157" t="s">
        <v>197</v>
      </c>
      <c r="E10" s="182"/>
      <c r="F10" s="182"/>
      <c r="G10" s="183" t="s">
        <v>126</v>
      </c>
      <c r="H10" s="184"/>
      <c r="I10" s="157"/>
      <c r="J10" s="157"/>
      <c r="K10" s="157"/>
      <c r="L10" s="157"/>
      <c r="M10" s="188">
        <v>48</v>
      </c>
      <c r="N10" s="188"/>
      <c r="O10" s="188"/>
      <c r="P10" s="189"/>
      <c r="Q10" s="189"/>
      <c r="R10" s="189"/>
      <c r="S10" s="195"/>
      <c r="T10" s="189"/>
      <c r="U10" s="189">
        <v>3696</v>
      </c>
      <c r="V10" s="196">
        <v>62</v>
      </c>
      <c r="W10" s="196">
        <v>1</v>
      </c>
      <c r="X10" s="189">
        <v>2292</v>
      </c>
      <c r="Y10" s="55"/>
      <c r="Z10" s="55" t="s">
        <v>18</v>
      </c>
      <c r="AA10" s="189">
        <v>77</v>
      </c>
      <c r="AB10" s="204"/>
      <c r="AC10" s="205"/>
      <c r="AI10" s="209"/>
      <c r="AJ10" s="209"/>
    </row>
    <row r="11" s="171" customFormat="1" ht="18" hidden="1" customHeight="1" spans="1:36">
      <c r="A11" s="157" t="s">
        <v>200</v>
      </c>
      <c r="B11" s="157"/>
      <c r="C11" s="181" t="s">
        <v>201</v>
      </c>
      <c r="D11" s="157" t="s">
        <v>202</v>
      </c>
      <c r="E11" s="182"/>
      <c r="F11" s="182"/>
      <c r="G11" s="183" t="s">
        <v>126</v>
      </c>
      <c r="H11" s="184"/>
      <c r="I11" s="157"/>
      <c r="J11" s="157"/>
      <c r="K11" s="157"/>
      <c r="L11" s="157" t="s">
        <v>134</v>
      </c>
      <c r="M11" s="188">
        <v>200</v>
      </c>
      <c r="N11" s="188"/>
      <c r="O11" s="188"/>
      <c r="P11" s="189"/>
      <c r="Q11" s="189"/>
      <c r="R11" s="189"/>
      <c r="S11" s="195"/>
      <c r="T11" s="189"/>
      <c r="U11" s="189">
        <v>1200</v>
      </c>
      <c r="V11" s="196">
        <v>62</v>
      </c>
      <c r="W11" s="196">
        <v>1</v>
      </c>
      <c r="X11" s="189">
        <v>744</v>
      </c>
      <c r="Y11" s="55"/>
      <c r="Z11" s="55" t="s">
        <v>18</v>
      </c>
      <c r="AA11" s="189">
        <v>6</v>
      </c>
      <c r="AB11" s="204"/>
      <c r="AC11" s="205"/>
      <c r="AI11" s="209"/>
      <c r="AJ11" s="209"/>
    </row>
    <row r="12" s="171" customFormat="1" ht="18" hidden="1" customHeight="1" spans="1:36">
      <c r="A12" s="157" t="s">
        <v>203</v>
      </c>
      <c r="B12" s="157"/>
      <c r="C12" s="181" t="s">
        <v>204</v>
      </c>
      <c r="D12" s="157" t="s">
        <v>137</v>
      </c>
      <c r="E12" s="182"/>
      <c r="F12" s="182"/>
      <c r="G12" s="183" t="s">
        <v>126</v>
      </c>
      <c r="H12" s="184"/>
      <c r="I12" s="157" t="s">
        <v>205</v>
      </c>
      <c r="J12" s="157" t="s">
        <v>206</v>
      </c>
      <c r="K12" s="157"/>
      <c r="L12" s="157" t="s">
        <v>61</v>
      </c>
      <c r="M12" s="188">
        <v>1</v>
      </c>
      <c r="N12" s="188"/>
      <c r="O12" s="188"/>
      <c r="P12" s="189"/>
      <c r="Q12" s="189"/>
      <c r="R12" s="189"/>
      <c r="S12" s="195"/>
      <c r="T12" s="189"/>
      <c r="U12" s="189">
        <v>0</v>
      </c>
      <c r="V12" s="196" t="s">
        <v>18</v>
      </c>
      <c r="W12" s="196"/>
      <c r="X12" s="189">
        <v>0</v>
      </c>
      <c r="Y12" s="55"/>
      <c r="Z12" s="55" t="s">
        <v>18</v>
      </c>
      <c r="AA12" s="207">
        <v>0</v>
      </c>
      <c r="AB12" s="204" t="s">
        <v>207</v>
      </c>
      <c r="AC12" s="205"/>
      <c r="AI12" s="209"/>
      <c r="AJ12" s="209"/>
    </row>
    <row r="13" s="171" customFormat="1" ht="18" hidden="1" customHeight="1" spans="1:36">
      <c r="A13" s="157" t="s">
        <v>208</v>
      </c>
      <c r="B13" s="157"/>
      <c r="C13" s="181" t="s">
        <v>209</v>
      </c>
      <c r="D13" s="157" t="s">
        <v>210</v>
      </c>
      <c r="E13" s="182"/>
      <c r="F13" s="182"/>
      <c r="G13" s="183" t="s">
        <v>126</v>
      </c>
      <c r="H13" s="184"/>
      <c r="I13" s="190"/>
      <c r="J13" s="157"/>
      <c r="K13" s="157"/>
      <c r="L13" s="157" t="s">
        <v>134</v>
      </c>
      <c r="M13" s="188">
        <v>1077.66</v>
      </c>
      <c r="N13" s="188"/>
      <c r="O13" s="188"/>
      <c r="P13" s="191"/>
      <c r="Q13" s="191"/>
      <c r="R13" s="191"/>
      <c r="S13" s="195"/>
      <c r="T13" s="189"/>
      <c r="U13" s="189">
        <v>200445</v>
      </c>
      <c r="V13" s="196">
        <v>62</v>
      </c>
      <c r="W13" s="196">
        <v>1</v>
      </c>
      <c r="X13" s="189">
        <v>124276</v>
      </c>
      <c r="Y13" s="55"/>
      <c r="Z13" s="55" t="s">
        <v>18</v>
      </c>
      <c r="AA13" s="189">
        <v>186</v>
      </c>
      <c r="AB13" s="204"/>
      <c r="AC13" s="205"/>
      <c r="AI13" s="209"/>
      <c r="AJ13" s="209"/>
    </row>
    <row r="14" s="171" customFormat="1" ht="18" hidden="1" customHeight="1" spans="1:36">
      <c r="A14" s="157" t="s">
        <v>211</v>
      </c>
      <c r="B14" s="157"/>
      <c r="C14" s="181" t="s">
        <v>212</v>
      </c>
      <c r="D14" s="157" t="s">
        <v>137</v>
      </c>
      <c r="E14" s="182"/>
      <c r="F14" s="182"/>
      <c r="G14" s="183" t="s">
        <v>126</v>
      </c>
      <c r="H14" s="184"/>
      <c r="I14" s="157" t="s">
        <v>213</v>
      </c>
      <c r="J14" s="157" t="s">
        <v>214</v>
      </c>
      <c r="K14" s="157"/>
      <c r="L14" s="157" t="s">
        <v>61</v>
      </c>
      <c r="M14" s="188">
        <v>8</v>
      </c>
      <c r="N14" s="188"/>
      <c r="O14" s="188"/>
      <c r="P14" s="189"/>
      <c r="Q14" s="189"/>
      <c r="R14" s="189"/>
      <c r="S14" s="195"/>
      <c r="T14" s="189"/>
      <c r="U14" s="189">
        <v>18208</v>
      </c>
      <c r="V14" s="196">
        <v>44</v>
      </c>
      <c r="W14" s="196">
        <v>1</v>
      </c>
      <c r="X14" s="189">
        <v>8012</v>
      </c>
      <c r="Y14" s="55"/>
      <c r="Z14" s="55" t="s">
        <v>18</v>
      </c>
      <c r="AA14" s="189">
        <v>2276</v>
      </c>
      <c r="AB14" s="204"/>
      <c r="AC14" s="205"/>
      <c r="AI14" s="209"/>
      <c r="AJ14" s="209"/>
    </row>
    <row r="15" s="171" customFormat="1" ht="18" hidden="1" customHeight="1" spans="1:36">
      <c r="A15" s="157" t="s">
        <v>215</v>
      </c>
      <c r="B15" s="157"/>
      <c r="C15" s="181" t="s">
        <v>216</v>
      </c>
      <c r="D15" s="157" t="s">
        <v>217</v>
      </c>
      <c r="E15" s="182"/>
      <c r="F15" s="182"/>
      <c r="G15" s="183" t="s">
        <v>126</v>
      </c>
      <c r="H15" s="184"/>
      <c r="I15" s="157">
        <v>209.4</v>
      </c>
      <c r="J15" s="157" t="s">
        <v>218</v>
      </c>
      <c r="K15" s="157"/>
      <c r="L15" s="157" t="s">
        <v>138</v>
      </c>
      <c r="M15" s="188">
        <v>209.4</v>
      </c>
      <c r="N15" s="188"/>
      <c r="O15" s="188"/>
      <c r="P15" s="189"/>
      <c r="Q15" s="189"/>
      <c r="R15" s="189"/>
      <c r="S15" s="195"/>
      <c r="T15" s="189"/>
      <c r="U15" s="189">
        <v>75803</v>
      </c>
      <c r="V15" s="196">
        <v>62</v>
      </c>
      <c r="W15" s="196">
        <v>1</v>
      </c>
      <c r="X15" s="189">
        <v>46998</v>
      </c>
      <c r="Y15" s="55"/>
      <c r="Z15" s="55" t="s">
        <v>18</v>
      </c>
      <c r="AA15" s="189">
        <v>362</v>
      </c>
      <c r="AB15" s="204"/>
      <c r="AC15" s="205"/>
      <c r="AI15" s="209"/>
      <c r="AJ15" s="209"/>
    </row>
    <row r="16" s="171" customFormat="1" ht="18" hidden="1" customHeight="1" spans="1:36">
      <c r="A16" s="157" t="s">
        <v>219</v>
      </c>
      <c r="B16" s="157"/>
      <c r="C16" s="181" t="s">
        <v>220</v>
      </c>
      <c r="D16" s="157" t="s">
        <v>129</v>
      </c>
      <c r="E16" s="182"/>
      <c r="F16" s="182"/>
      <c r="G16" s="183" t="s">
        <v>126</v>
      </c>
      <c r="H16" s="184"/>
      <c r="I16" s="157">
        <v>107</v>
      </c>
      <c r="J16" s="157" t="s">
        <v>221</v>
      </c>
      <c r="K16" s="157"/>
      <c r="L16" s="157" t="s">
        <v>138</v>
      </c>
      <c r="M16" s="188">
        <v>107</v>
      </c>
      <c r="N16" s="188"/>
      <c r="O16" s="188"/>
      <c r="P16" s="189"/>
      <c r="Q16" s="189"/>
      <c r="R16" s="189"/>
      <c r="S16" s="195"/>
      <c r="T16" s="189"/>
      <c r="U16" s="189">
        <v>88489</v>
      </c>
      <c r="V16" s="196">
        <v>62</v>
      </c>
      <c r="W16" s="196">
        <v>1</v>
      </c>
      <c r="X16" s="189">
        <v>54863</v>
      </c>
      <c r="Y16" s="55"/>
      <c r="Z16" s="55" t="s">
        <v>18</v>
      </c>
      <c r="AA16" s="189">
        <v>827</v>
      </c>
      <c r="AB16" s="204"/>
      <c r="AC16" s="205"/>
      <c r="AI16" s="209"/>
      <c r="AJ16" s="209"/>
    </row>
    <row r="17" s="171" customFormat="1" ht="18" hidden="1" customHeight="1" spans="1:36">
      <c r="A17" s="157" t="s">
        <v>222</v>
      </c>
      <c r="B17" s="157"/>
      <c r="C17" s="181" t="s">
        <v>220</v>
      </c>
      <c r="D17" s="157" t="s">
        <v>129</v>
      </c>
      <c r="E17" s="182"/>
      <c r="F17" s="182"/>
      <c r="G17" s="183" t="s">
        <v>126</v>
      </c>
      <c r="H17" s="184"/>
      <c r="I17" s="157">
        <v>47.1</v>
      </c>
      <c r="J17" s="157" t="s">
        <v>223</v>
      </c>
      <c r="K17" s="157"/>
      <c r="L17" s="157" t="s">
        <v>138</v>
      </c>
      <c r="M17" s="188">
        <v>47.1</v>
      </c>
      <c r="N17" s="188"/>
      <c r="O17" s="188"/>
      <c r="P17" s="189"/>
      <c r="Q17" s="189"/>
      <c r="R17" s="189"/>
      <c r="S17" s="195"/>
      <c r="T17" s="189"/>
      <c r="U17" s="189">
        <v>24351</v>
      </c>
      <c r="V17" s="196">
        <v>62</v>
      </c>
      <c r="W17" s="196">
        <v>1</v>
      </c>
      <c r="X17" s="189">
        <v>15098</v>
      </c>
      <c r="Y17" s="55"/>
      <c r="Z17" s="55" t="s">
        <v>18</v>
      </c>
      <c r="AA17" s="189">
        <v>517</v>
      </c>
      <c r="AB17" s="204"/>
      <c r="AC17" s="205"/>
      <c r="AI17" s="209"/>
      <c r="AJ17" s="209"/>
    </row>
    <row r="18" s="171" customFormat="1" ht="18" hidden="1" customHeight="1" spans="1:36">
      <c r="A18" s="157" t="s">
        <v>224</v>
      </c>
      <c r="B18" s="157"/>
      <c r="C18" s="181" t="s">
        <v>225</v>
      </c>
      <c r="D18" s="157" t="s">
        <v>226</v>
      </c>
      <c r="E18" s="182"/>
      <c r="F18" s="182"/>
      <c r="G18" s="183" t="s">
        <v>126</v>
      </c>
      <c r="H18" s="184"/>
      <c r="I18" s="157"/>
      <c r="J18" s="157" t="s">
        <v>227</v>
      </c>
      <c r="K18" s="157"/>
      <c r="L18" s="157" t="s">
        <v>138</v>
      </c>
      <c r="M18" s="188">
        <v>79.8</v>
      </c>
      <c r="N18" s="188"/>
      <c r="O18" s="188"/>
      <c r="P18" s="189"/>
      <c r="Q18" s="189"/>
      <c r="R18" s="189"/>
      <c r="S18" s="195"/>
      <c r="T18" s="189"/>
      <c r="U18" s="189">
        <v>8219</v>
      </c>
      <c r="V18" s="196">
        <v>62</v>
      </c>
      <c r="W18" s="196">
        <v>1</v>
      </c>
      <c r="X18" s="189">
        <v>5096</v>
      </c>
      <c r="Y18" s="55"/>
      <c r="Z18" s="55" t="s">
        <v>18</v>
      </c>
      <c r="AA18" s="189">
        <v>103</v>
      </c>
      <c r="AB18" s="204"/>
      <c r="AC18" s="205"/>
      <c r="AI18" s="209"/>
      <c r="AJ18" s="209"/>
    </row>
    <row r="19" s="171" customFormat="1" ht="18" hidden="1" customHeight="1" spans="1:36">
      <c r="A19" s="157" t="s">
        <v>228</v>
      </c>
      <c r="B19" s="157"/>
      <c r="C19" s="181" t="s">
        <v>229</v>
      </c>
      <c r="D19" s="157" t="s">
        <v>129</v>
      </c>
      <c r="E19" s="182"/>
      <c r="F19" s="182"/>
      <c r="G19" s="183" t="s">
        <v>126</v>
      </c>
      <c r="H19" s="184"/>
      <c r="I19" s="157">
        <v>45.1</v>
      </c>
      <c r="J19" s="157" t="s">
        <v>230</v>
      </c>
      <c r="K19" s="157"/>
      <c r="L19" s="157" t="s">
        <v>138</v>
      </c>
      <c r="M19" s="188">
        <v>45.1</v>
      </c>
      <c r="N19" s="188"/>
      <c r="O19" s="188"/>
      <c r="P19" s="189"/>
      <c r="Q19" s="189"/>
      <c r="R19" s="189"/>
      <c r="S19" s="195"/>
      <c r="T19" s="189"/>
      <c r="U19" s="197">
        <v>17724</v>
      </c>
      <c r="V19" s="198">
        <v>62</v>
      </c>
      <c r="W19" s="198">
        <v>1</v>
      </c>
      <c r="X19" s="189">
        <v>10989</v>
      </c>
      <c r="Y19" s="55"/>
      <c r="Z19" s="55" t="s">
        <v>18</v>
      </c>
      <c r="AA19" s="189">
        <v>393</v>
      </c>
      <c r="AB19" s="204"/>
      <c r="AC19" s="205"/>
      <c r="AI19" s="209"/>
      <c r="AJ19" s="209"/>
    </row>
    <row r="20" s="171" customFormat="1" ht="18" hidden="1" customHeight="1" spans="1:36">
      <c r="A20" s="157" t="s">
        <v>231</v>
      </c>
      <c r="B20" s="157"/>
      <c r="C20" s="181" t="s">
        <v>232</v>
      </c>
      <c r="D20" s="157" t="s">
        <v>217</v>
      </c>
      <c r="E20" s="182"/>
      <c r="F20" s="182"/>
      <c r="G20" s="183" t="s">
        <v>126</v>
      </c>
      <c r="H20" s="184"/>
      <c r="I20" s="157"/>
      <c r="J20" s="157"/>
      <c r="K20" s="157"/>
      <c r="L20" s="157" t="s">
        <v>134</v>
      </c>
      <c r="M20" s="188">
        <v>74.7</v>
      </c>
      <c r="N20" s="188"/>
      <c r="O20" s="188"/>
      <c r="P20" s="189"/>
      <c r="Q20" s="189"/>
      <c r="R20" s="189"/>
      <c r="S20" s="195"/>
      <c r="T20" s="189"/>
      <c r="U20" s="197">
        <v>34810</v>
      </c>
      <c r="V20" s="198">
        <v>62</v>
      </c>
      <c r="W20" s="198">
        <v>1</v>
      </c>
      <c r="X20" s="189">
        <v>21582</v>
      </c>
      <c r="Y20" s="55"/>
      <c r="Z20" s="55" t="s">
        <v>18</v>
      </c>
      <c r="AA20" s="189">
        <v>466</v>
      </c>
      <c r="AB20" s="204"/>
      <c r="AC20" s="205"/>
      <c r="AI20" s="209"/>
      <c r="AJ20" s="209"/>
    </row>
    <row r="21" s="171" customFormat="1" ht="18" hidden="1" customHeight="1" spans="1:36">
      <c r="A21" s="157" t="s">
        <v>233</v>
      </c>
      <c r="B21" s="157"/>
      <c r="C21" s="181" t="s">
        <v>234</v>
      </c>
      <c r="D21" s="157" t="s">
        <v>235</v>
      </c>
      <c r="E21" s="182"/>
      <c r="F21" s="182"/>
      <c r="G21" s="183" t="s">
        <v>126</v>
      </c>
      <c r="H21" s="184"/>
      <c r="I21" s="157"/>
      <c r="J21" s="157"/>
      <c r="K21" s="157"/>
      <c r="L21" s="157"/>
      <c r="M21" s="188">
        <v>375</v>
      </c>
      <c r="N21" s="188"/>
      <c r="O21" s="188"/>
      <c r="P21" s="189"/>
      <c r="Q21" s="189"/>
      <c r="R21" s="189"/>
      <c r="S21" s="195"/>
      <c r="T21" s="189"/>
      <c r="U21" s="197">
        <v>28875</v>
      </c>
      <c r="V21" s="198">
        <v>62</v>
      </c>
      <c r="W21" s="198">
        <v>1</v>
      </c>
      <c r="X21" s="189">
        <v>17903</v>
      </c>
      <c r="Y21" s="55"/>
      <c r="Z21" s="55" t="s">
        <v>18</v>
      </c>
      <c r="AA21" s="189">
        <v>77</v>
      </c>
      <c r="AB21" s="204"/>
      <c r="AC21" s="205"/>
      <c r="AI21" s="209"/>
      <c r="AJ21" s="209"/>
    </row>
    <row r="22" s="171" customFormat="1" ht="18" hidden="1" customHeight="1" spans="1:36">
      <c r="A22" s="157" t="s">
        <v>236</v>
      </c>
      <c r="B22" s="157"/>
      <c r="C22" s="181" t="s">
        <v>237</v>
      </c>
      <c r="D22" s="157" t="s">
        <v>133</v>
      </c>
      <c r="E22" s="182"/>
      <c r="F22" s="182"/>
      <c r="G22" s="183" t="s">
        <v>126</v>
      </c>
      <c r="H22" s="184"/>
      <c r="I22" s="157"/>
      <c r="J22" s="157"/>
      <c r="K22" s="157"/>
      <c r="L22" s="157" t="s">
        <v>134</v>
      </c>
      <c r="M22" s="188">
        <v>60</v>
      </c>
      <c r="N22" s="188"/>
      <c r="O22" s="188"/>
      <c r="P22" s="189"/>
      <c r="Q22" s="189"/>
      <c r="R22" s="189"/>
      <c r="S22" s="195"/>
      <c r="T22" s="189"/>
      <c r="U22" s="197">
        <v>62100</v>
      </c>
      <c r="V22" s="198">
        <v>62</v>
      </c>
      <c r="W22" s="198">
        <v>1</v>
      </c>
      <c r="X22" s="189">
        <v>38502</v>
      </c>
      <c r="Y22" s="55"/>
      <c r="Z22" s="55" t="s">
        <v>18</v>
      </c>
      <c r="AA22" s="189">
        <v>1035</v>
      </c>
      <c r="AB22" s="204"/>
      <c r="AC22" s="205"/>
      <c r="AI22" s="209"/>
      <c r="AJ22" s="209"/>
    </row>
    <row r="23" s="171" customFormat="1" ht="18" hidden="1" customHeight="1" spans="1:36">
      <c r="A23" s="157" t="s">
        <v>238</v>
      </c>
      <c r="B23" s="157"/>
      <c r="C23" s="181" t="s">
        <v>239</v>
      </c>
      <c r="D23" s="157" t="s">
        <v>129</v>
      </c>
      <c r="E23" s="182"/>
      <c r="F23" s="182"/>
      <c r="G23" s="183" t="s">
        <v>126</v>
      </c>
      <c r="H23" s="184"/>
      <c r="I23" s="157">
        <v>36</v>
      </c>
      <c r="J23" s="157" t="s">
        <v>240</v>
      </c>
      <c r="K23" s="157"/>
      <c r="L23" s="157" t="s">
        <v>241</v>
      </c>
      <c r="M23" s="188">
        <v>1</v>
      </c>
      <c r="N23" s="188"/>
      <c r="O23" s="188"/>
      <c r="P23" s="189"/>
      <c r="Q23" s="189"/>
      <c r="R23" s="189"/>
      <c r="S23" s="195"/>
      <c r="T23" s="189"/>
      <c r="U23" s="197">
        <v>29275</v>
      </c>
      <c r="V23" s="198">
        <v>62</v>
      </c>
      <c r="W23" s="198">
        <v>1</v>
      </c>
      <c r="X23" s="189">
        <v>18151</v>
      </c>
      <c r="Y23" s="55"/>
      <c r="Z23" s="55" t="s">
        <v>18</v>
      </c>
      <c r="AA23" s="189">
        <v>29275</v>
      </c>
      <c r="AB23" s="204"/>
      <c r="AC23" s="205"/>
      <c r="AI23" s="209"/>
      <c r="AJ23" s="209"/>
    </row>
    <row r="24" s="171" customFormat="1" ht="18" hidden="1" customHeight="1" spans="1:36">
      <c r="A24" s="157" t="s">
        <v>242</v>
      </c>
      <c r="B24" s="157"/>
      <c r="C24" s="181" t="s">
        <v>243</v>
      </c>
      <c r="D24" s="157" t="s">
        <v>142</v>
      </c>
      <c r="E24" s="182"/>
      <c r="F24" s="182"/>
      <c r="G24" s="183" t="s">
        <v>126</v>
      </c>
      <c r="H24" s="184"/>
      <c r="I24" s="157"/>
      <c r="J24" s="157" t="s">
        <v>244</v>
      </c>
      <c r="K24" s="157"/>
      <c r="L24" s="157"/>
      <c r="M24" s="188">
        <v>272</v>
      </c>
      <c r="N24" s="188"/>
      <c r="O24" s="188"/>
      <c r="P24" s="189"/>
      <c r="Q24" s="189"/>
      <c r="R24" s="189"/>
      <c r="S24" s="195"/>
      <c r="T24" s="189"/>
      <c r="U24" s="197">
        <v>35088</v>
      </c>
      <c r="V24" s="198">
        <v>62</v>
      </c>
      <c r="W24" s="198">
        <v>1</v>
      </c>
      <c r="X24" s="189">
        <v>21755</v>
      </c>
      <c r="Y24" s="55"/>
      <c r="Z24" s="55" t="s">
        <v>18</v>
      </c>
      <c r="AA24" s="189">
        <v>129</v>
      </c>
      <c r="AB24" s="204"/>
      <c r="AC24" s="205"/>
      <c r="AI24" s="209"/>
      <c r="AJ24" s="209"/>
    </row>
    <row r="25" s="171" customFormat="1" ht="18" hidden="1" customHeight="1" spans="1:36">
      <c r="A25" s="157" t="s">
        <v>245</v>
      </c>
      <c r="B25" s="157"/>
      <c r="C25" s="181" t="s">
        <v>246</v>
      </c>
      <c r="D25" s="157" t="s">
        <v>129</v>
      </c>
      <c r="E25" s="182"/>
      <c r="F25" s="182"/>
      <c r="G25" s="183" t="s">
        <v>126</v>
      </c>
      <c r="H25" s="184"/>
      <c r="I25" s="157" t="s">
        <v>193</v>
      </c>
      <c r="J25" s="157" t="s">
        <v>247</v>
      </c>
      <c r="K25" s="157"/>
      <c r="L25" s="157" t="s">
        <v>61</v>
      </c>
      <c r="M25" s="188">
        <v>2</v>
      </c>
      <c r="N25" s="188"/>
      <c r="O25" s="188"/>
      <c r="P25" s="189"/>
      <c r="Q25" s="189"/>
      <c r="R25" s="189"/>
      <c r="S25" s="195"/>
      <c r="T25" s="189"/>
      <c r="U25" s="197">
        <v>3518</v>
      </c>
      <c r="V25" s="198">
        <v>62</v>
      </c>
      <c r="W25" s="198">
        <v>1</v>
      </c>
      <c r="X25" s="189">
        <v>2181</v>
      </c>
      <c r="Y25" s="55"/>
      <c r="Z25" s="55" t="s">
        <v>18</v>
      </c>
      <c r="AA25" s="189">
        <v>1759</v>
      </c>
      <c r="AB25" s="204"/>
      <c r="AC25" s="205"/>
      <c r="AI25" s="209"/>
      <c r="AJ25" s="209"/>
    </row>
    <row r="26" s="171" customFormat="1" ht="18" hidden="1" customHeight="1" spans="1:36">
      <c r="A26" s="157" t="s">
        <v>248</v>
      </c>
      <c r="B26" s="157"/>
      <c r="C26" s="181" t="s">
        <v>249</v>
      </c>
      <c r="D26" s="157" t="s">
        <v>202</v>
      </c>
      <c r="E26" s="182"/>
      <c r="F26" s="182"/>
      <c r="G26" s="183" t="s">
        <v>126</v>
      </c>
      <c r="H26" s="184"/>
      <c r="I26" s="157"/>
      <c r="J26" s="157"/>
      <c r="K26" s="157"/>
      <c r="L26" s="157" t="s">
        <v>134</v>
      </c>
      <c r="M26" s="188">
        <v>750</v>
      </c>
      <c r="N26" s="188"/>
      <c r="O26" s="188"/>
      <c r="P26" s="189"/>
      <c r="Q26" s="189"/>
      <c r="R26" s="189"/>
      <c r="S26" s="195"/>
      <c r="T26" s="189"/>
      <c r="U26" s="197">
        <v>15000</v>
      </c>
      <c r="V26" s="198">
        <v>62</v>
      </c>
      <c r="W26" s="198">
        <v>1</v>
      </c>
      <c r="X26" s="189">
        <v>9300</v>
      </c>
      <c r="Y26" s="55"/>
      <c r="Z26" s="55" t="s">
        <v>18</v>
      </c>
      <c r="AA26" s="189">
        <v>20</v>
      </c>
      <c r="AB26" s="204"/>
      <c r="AC26" s="205"/>
      <c r="AI26" s="209"/>
      <c r="AJ26" s="209"/>
    </row>
    <row r="27" s="171" customFormat="1" ht="18" hidden="1" customHeight="1" spans="1:36">
      <c r="A27" s="157" t="s">
        <v>250</v>
      </c>
      <c r="B27" s="157"/>
      <c r="C27" s="181" t="s">
        <v>249</v>
      </c>
      <c r="D27" s="157" t="s">
        <v>202</v>
      </c>
      <c r="E27" s="182"/>
      <c r="F27" s="182"/>
      <c r="G27" s="183" t="s">
        <v>126</v>
      </c>
      <c r="H27" s="184"/>
      <c r="I27" s="157"/>
      <c r="J27" s="157"/>
      <c r="K27" s="157"/>
      <c r="L27" s="157" t="s">
        <v>134</v>
      </c>
      <c r="M27" s="188">
        <v>2584.56</v>
      </c>
      <c r="N27" s="188"/>
      <c r="O27" s="188"/>
      <c r="P27" s="189"/>
      <c r="Q27" s="189"/>
      <c r="R27" s="189"/>
      <c r="S27" s="195"/>
      <c r="T27" s="189"/>
      <c r="U27" s="197">
        <v>51691</v>
      </c>
      <c r="V27" s="198">
        <v>62</v>
      </c>
      <c r="W27" s="198">
        <v>1</v>
      </c>
      <c r="X27" s="189">
        <v>32048</v>
      </c>
      <c r="Y27" s="55"/>
      <c r="Z27" s="55" t="s">
        <v>18</v>
      </c>
      <c r="AA27" s="189">
        <v>20</v>
      </c>
      <c r="AB27" s="204"/>
      <c r="AC27" s="205"/>
      <c r="AI27" s="209"/>
      <c r="AJ27" s="209"/>
    </row>
    <row r="28" s="171" customFormat="1" ht="18" hidden="1" customHeight="1" spans="1:36">
      <c r="A28" s="157" t="s">
        <v>251</v>
      </c>
      <c r="B28" s="157"/>
      <c r="C28" s="181" t="s">
        <v>252</v>
      </c>
      <c r="D28" s="157" t="s">
        <v>202</v>
      </c>
      <c r="E28" s="182"/>
      <c r="F28" s="182"/>
      <c r="G28" s="183" t="s">
        <v>126</v>
      </c>
      <c r="H28" s="184"/>
      <c r="I28" s="157"/>
      <c r="J28" s="157"/>
      <c r="K28" s="157"/>
      <c r="L28" s="157" t="s">
        <v>134</v>
      </c>
      <c r="M28" s="188">
        <v>2585</v>
      </c>
      <c r="N28" s="188"/>
      <c r="O28" s="188"/>
      <c r="P28" s="189"/>
      <c r="Q28" s="189"/>
      <c r="R28" s="189"/>
      <c r="S28" s="195"/>
      <c r="T28" s="189"/>
      <c r="U28" s="197">
        <v>15510</v>
      </c>
      <c r="V28" s="198">
        <v>62</v>
      </c>
      <c r="W28" s="198">
        <v>1</v>
      </c>
      <c r="X28" s="189">
        <v>9616</v>
      </c>
      <c r="Y28" s="55"/>
      <c r="Z28" s="55" t="s">
        <v>18</v>
      </c>
      <c r="AA28" s="189">
        <v>6</v>
      </c>
      <c r="AB28" s="204"/>
      <c r="AC28" s="205"/>
      <c r="AI28" s="209"/>
      <c r="AJ28" s="209"/>
    </row>
    <row r="29" s="171" customFormat="1" ht="18" hidden="1" customHeight="1" spans="1:36">
      <c r="A29" s="157" t="s">
        <v>253</v>
      </c>
      <c r="B29" s="157"/>
      <c r="C29" s="181" t="s">
        <v>254</v>
      </c>
      <c r="D29" s="157" t="s">
        <v>142</v>
      </c>
      <c r="E29" s="182"/>
      <c r="F29" s="182"/>
      <c r="G29" s="183" t="s">
        <v>126</v>
      </c>
      <c r="H29" s="184"/>
      <c r="I29" s="157"/>
      <c r="J29" s="157" t="s">
        <v>244</v>
      </c>
      <c r="K29" s="157"/>
      <c r="L29" s="157"/>
      <c r="M29" s="188">
        <v>6527</v>
      </c>
      <c r="N29" s="188"/>
      <c r="O29" s="188"/>
      <c r="P29" s="189"/>
      <c r="Q29" s="189"/>
      <c r="R29" s="189"/>
      <c r="S29" s="195"/>
      <c r="T29" s="189"/>
      <c r="U29" s="197">
        <v>841983</v>
      </c>
      <c r="V29" s="198">
        <v>62</v>
      </c>
      <c r="W29" s="198">
        <v>1</v>
      </c>
      <c r="X29" s="189">
        <v>522029</v>
      </c>
      <c r="Y29" s="55"/>
      <c r="Z29" s="55" t="s">
        <v>18</v>
      </c>
      <c r="AA29" s="189">
        <v>129</v>
      </c>
      <c r="AB29" s="204"/>
      <c r="AC29" s="205"/>
      <c r="AI29" s="209"/>
      <c r="AJ29" s="209"/>
    </row>
    <row r="30" s="171" customFormat="1" ht="18" hidden="1" customHeight="1" spans="1:36">
      <c r="A30" s="157" t="s">
        <v>255</v>
      </c>
      <c r="B30" s="157"/>
      <c r="C30" s="181" t="s">
        <v>256</v>
      </c>
      <c r="D30" s="157" t="s">
        <v>202</v>
      </c>
      <c r="E30" s="182"/>
      <c r="F30" s="182"/>
      <c r="G30" s="183" t="s">
        <v>126</v>
      </c>
      <c r="H30" s="184"/>
      <c r="I30" s="157"/>
      <c r="J30" s="157"/>
      <c r="K30" s="157"/>
      <c r="L30" s="157" t="s">
        <v>134</v>
      </c>
      <c r="M30" s="188">
        <v>36.67</v>
      </c>
      <c r="N30" s="188"/>
      <c r="O30" s="188"/>
      <c r="P30" s="189"/>
      <c r="Q30" s="189"/>
      <c r="R30" s="189"/>
      <c r="S30" s="195"/>
      <c r="T30" s="189"/>
      <c r="U30" s="197">
        <v>733</v>
      </c>
      <c r="V30" s="198">
        <v>62</v>
      </c>
      <c r="W30" s="198">
        <v>1</v>
      </c>
      <c r="X30" s="189">
        <v>454</v>
      </c>
      <c r="Y30" s="55"/>
      <c r="Z30" s="55" t="s">
        <v>18</v>
      </c>
      <c r="AA30" s="189">
        <v>20</v>
      </c>
      <c r="AB30" s="204"/>
      <c r="AC30" s="205"/>
      <c r="AI30" s="209"/>
      <c r="AJ30" s="209"/>
    </row>
    <row r="31" s="171" customFormat="1" ht="18" hidden="1" customHeight="1" spans="1:36">
      <c r="A31" s="157" t="s">
        <v>257</v>
      </c>
      <c r="B31" s="157"/>
      <c r="C31" s="181" t="s">
        <v>258</v>
      </c>
      <c r="D31" s="157" t="s">
        <v>259</v>
      </c>
      <c r="E31" s="182"/>
      <c r="F31" s="182"/>
      <c r="G31" s="183" t="s">
        <v>126</v>
      </c>
      <c r="H31" s="184"/>
      <c r="I31" s="157"/>
      <c r="J31" s="157"/>
      <c r="K31" s="157"/>
      <c r="L31" s="157"/>
      <c r="M31" s="188">
        <v>100</v>
      </c>
      <c r="N31" s="188"/>
      <c r="O31" s="188"/>
      <c r="P31" s="189"/>
      <c r="Q31" s="189"/>
      <c r="R31" s="189"/>
      <c r="S31" s="195"/>
      <c r="T31" s="189"/>
      <c r="U31" s="197">
        <v>20700</v>
      </c>
      <c r="V31" s="198">
        <v>44</v>
      </c>
      <c r="W31" s="198">
        <v>1</v>
      </c>
      <c r="X31" s="189">
        <v>9108</v>
      </c>
      <c r="Y31" s="55"/>
      <c r="Z31" s="55" t="s">
        <v>18</v>
      </c>
      <c r="AA31" s="189">
        <v>207</v>
      </c>
      <c r="AB31" s="204"/>
      <c r="AC31" s="205"/>
      <c r="AI31" s="209"/>
      <c r="AJ31" s="209"/>
    </row>
    <row r="32" s="171" customFormat="1" ht="18" hidden="1" customHeight="1" spans="1:36">
      <c r="A32" s="157" t="s">
        <v>260</v>
      </c>
      <c r="B32" s="157"/>
      <c r="C32" s="181" t="s">
        <v>261</v>
      </c>
      <c r="D32" s="157" t="s">
        <v>129</v>
      </c>
      <c r="E32" s="182"/>
      <c r="F32" s="182"/>
      <c r="G32" s="183" t="s">
        <v>126</v>
      </c>
      <c r="H32" s="184"/>
      <c r="I32" s="157">
        <v>1.5</v>
      </c>
      <c r="J32" s="157">
        <v>0.8</v>
      </c>
      <c r="K32" s="157"/>
      <c r="L32" s="157" t="s">
        <v>241</v>
      </c>
      <c r="M32" s="188">
        <v>2</v>
      </c>
      <c r="N32" s="188"/>
      <c r="O32" s="188"/>
      <c r="P32" s="189"/>
      <c r="Q32" s="189"/>
      <c r="R32" s="189"/>
      <c r="S32" s="195"/>
      <c r="T32" s="189"/>
      <c r="U32" s="197">
        <v>2276</v>
      </c>
      <c r="V32" s="198">
        <v>62</v>
      </c>
      <c r="W32" s="198">
        <v>1</v>
      </c>
      <c r="X32" s="189">
        <v>1411</v>
      </c>
      <c r="Y32" s="55"/>
      <c r="Z32" s="55" t="s">
        <v>18</v>
      </c>
      <c r="AA32" s="189">
        <v>1138</v>
      </c>
      <c r="AB32" s="204"/>
      <c r="AC32" s="205"/>
      <c r="AI32" s="209"/>
      <c r="AJ32" s="209"/>
    </row>
    <row r="33" s="171" customFormat="1" ht="18" customHeight="1" spans="1:36">
      <c r="A33" s="157">
        <v>3</v>
      </c>
      <c r="B33" s="157" t="s">
        <v>262</v>
      </c>
      <c r="C33" s="181" t="s">
        <v>263</v>
      </c>
      <c r="D33" s="157" t="s">
        <v>188</v>
      </c>
      <c r="E33" s="182"/>
      <c r="F33" s="182"/>
      <c r="G33" s="183" t="s">
        <v>126</v>
      </c>
      <c r="H33" s="184"/>
      <c r="I33" s="157"/>
      <c r="J33" s="157"/>
      <c r="K33" s="157"/>
      <c r="L33" s="157" t="s">
        <v>130</v>
      </c>
      <c r="M33" s="188">
        <v>504</v>
      </c>
      <c r="N33" s="188"/>
      <c r="O33" s="188"/>
      <c r="P33" s="189"/>
      <c r="Q33" s="189"/>
      <c r="R33" s="189"/>
      <c r="S33" s="195">
        <v>709656.72</v>
      </c>
      <c r="T33" s="189">
        <v>390944.31</v>
      </c>
      <c r="U33" s="197">
        <v>651672</v>
      </c>
      <c r="V33" s="198">
        <v>62</v>
      </c>
      <c r="W33" s="198">
        <v>1</v>
      </c>
      <c r="X33" s="189">
        <v>404037</v>
      </c>
      <c r="Y33" s="55">
        <v>13092.69</v>
      </c>
      <c r="Z33" s="55">
        <v>3.34899106217967</v>
      </c>
      <c r="AA33" s="189">
        <v>1293</v>
      </c>
      <c r="AB33" s="204"/>
      <c r="AC33" s="205"/>
      <c r="AI33" s="209"/>
      <c r="AJ33" s="209"/>
    </row>
    <row r="34" s="171" customFormat="1" ht="18" hidden="1" customHeight="1" spans="1:36">
      <c r="A34" s="157">
        <v>4</v>
      </c>
      <c r="B34" s="157" t="s">
        <v>264</v>
      </c>
      <c r="C34" s="181" t="s">
        <v>265</v>
      </c>
      <c r="D34" s="157"/>
      <c r="E34" s="182"/>
      <c r="F34" s="182"/>
      <c r="G34" s="183" t="s">
        <v>126</v>
      </c>
      <c r="H34" s="184"/>
      <c r="I34" s="157"/>
      <c r="J34" s="157"/>
      <c r="K34" s="157"/>
      <c r="L34" s="157"/>
      <c r="M34" s="188"/>
      <c r="N34" s="188"/>
      <c r="O34" s="188"/>
      <c r="P34" s="189"/>
      <c r="Q34" s="189"/>
      <c r="R34" s="189"/>
      <c r="S34" s="195">
        <v>1558417.71</v>
      </c>
      <c r="T34" s="189">
        <v>733281.93</v>
      </c>
      <c r="U34" s="197"/>
      <c r="V34" s="198"/>
      <c r="W34" s="198"/>
      <c r="X34" s="189">
        <v>0</v>
      </c>
      <c r="Y34" s="55">
        <v>-273187.93</v>
      </c>
      <c r="Z34" s="55">
        <v>-0.372555109874315</v>
      </c>
      <c r="AA34" s="189"/>
      <c r="AB34" s="204"/>
      <c r="AC34" s="205"/>
      <c r="AI34" s="209"/>
      <c r="AJ34" s="209"/>
    </row>
    <row r="35" s="171" customFormat="1" ht="18" hidden="1" customHeight="1" spans="1:36">
      <c r="A35" s="157" t="s">
        <v>266</v>
      </c>
      <c r="B35" s="157"/>
      <c r="C35" s="181" t="s">
        <v>267</v>
      </c>
      <c r="D35" s="157" t="s">
        <v>268</v>
      </c>
      <c r="E35" s="182"/>
      <c r="F35" s="182"/>
      <c r="G35" s="183" t="s">
        <v>126</v>
      </c>
      <c r="H35" s="184"/>
      <c r="I35" s="157">
        <v>134.2</v>
      </c>
      <c r="J35" s="157"/>
      <c r="K35" s="157"/>
      <c r="L35" s="157" t="s">
        <v>138</v>
      </c>
      <c r="M35" s="188">
        <v>134.2</v>
      </c>
      <c r="N35" s="188"/>
      <c r="O35" s="188"/>
      <c r="P35" s="189"/>
      <c r="Q35" s="189"/>
      <c r="R35" s="189"/>
      <c r="S35" s="195"/>
      <c r="T35" s="189"/>
      <c r="U35" s="197">
        <v>0</v>
      </c>
      <c r="V35" s="198" t="s">
        <v>18</v>
      </c>
      <c r="W35" s="198"/>
      <c r="X35" s="189">
        <v>0</v>
      </c>
      <c r="Y35" s="55"/>
      <c r="Z35" s="55" t="s">
        <v>18</v>
      </c>
      <c r="AA35" s="189">
        <v>0</v>
      </c>
      <c r="AB35" s="204" t="s">
        <v>207</v>
      </c>
      <c r="AC35" s="205"/>
      <c r="AI35" s="209"/>
      <c r="AJ35" s="209"/>
    </row>
    <row r="36" s="171" customFormat="1" ht="18" hidden="1" customHeight="1" spans="1:36">
      <c r="A36" s="157" t="s">
        <v>269</v>
      </c>
      <c r="B36" s="157"/>
      <c r="C36" s="181" t="s">
        <v>192</v>
      </c>
      <c r="D36" s="157" t="s">
        <v>129</v>
      </c>
      <c r="E36" s="182"/>
      <c r="F36" s="182"/>
      <c r="G36" s="183" t="s">
        <v>126</v>
      </c>
      <c r="H36" s="184"/>
      <c r="I36" s="157">
        <v>1.5</v>
      </c>
      <c r="J36" s="157"/>
      <c r="K36" s="157"/>
      <c r="L36" s="157" t="s">
        <v>61</v>
      </c>
      <c r="M36" s="188">
        <v>1</v>
      </c>
      <c r="N36" s="188"/>
      <c r="O36" s="188"/>
      <c r="P36" s="189"/>
      <c r="Q36" s="189"/>
      <c r="R36" s="189"/>
      <c r="S36" s="195"/>
      <c r="T36" s="189"/>
      <c r="U36" s="197">
        <v>1759</v>
      </c>
      <c r="V36" s="198">
        <v>62</v>
      </c>
      <c r="W36" s="198">
        <v>1</v>
      </c>
      <c r="X36" s="189">
        <v>1091</v>
      </c>
      <c r="Y36" s="55"/>
      <c r="Z36" s="55" t="s">
        <v>18</v>
      </c>
      <c r="AA36" s="189">
        <v>1759</v>
      </c>
      <c r="AB36" s="204"/>
      <c r="AC36" s="205"/>
      <c r="AI36" s="209"/>
      <c r="AJ36" s="209"/>
    </row>
    <row r="37" s="171" customFormat="1" ht="18" hidden="1" customHeight="1" spans="1:36">
      <c r="A37" s="157" t="s">
        <v>270</v>
      </c>
      <c r="B37" s="157"/>
      <c r="C37" s="181" t="s">
        <v>271</v>
      </c>
      <c r="D37" s="157" t="s">
        <v>226</v>
      </c>
      <c r="E37" s="182"/>
      <c r="F37" s="182"/>
      <c r="G37" s="183" t="s">
        <v>126</v>
      </c>
      <c r="H37" s="184"/>
      <c r="I37" s="157"/>
      <c r="J37" s="157"/>
      <c r="K37" s="157"/>
      <c r="L37" s="157" t="s">
        <v>138</v>
      </c>
      <c r="M37" s="188">
        <v>52.4</v>
      </c>
      <c r="N37" s="188"/>
      <c r="O37" s="188"/>
      <c r="P37" s="189"/>
      <c r="Q37" s="189"/>
      <c r="R37" s="189"/>
      <c r="S37" s="195"/>
      <c r="T37" s="189"/>
      <c r="U37" s="197">
        <v>5397</v>
      </c>
      <c r="V37" s="198">
        <v>62</v>
      </c>
      <c r="W37" s="198">
        <v>1</v>
      </c>
      <c r="X37" s="189">
        <v>3346</v>
      </c>
      <c r="Y37" s="55"/>
      <c r="Z37" s="55" t="s">
        <v>18</v>
      </c>
      <c r="AA37" s="189">
        <v>103</v>
      </c>
      <c r="AB37" s="204"/>
      <c r="AC37" s="205"/>
      <c r="AI37" s="209"/>
      <c r="AJ37" s="209"/>
    </row>
    <row r="38" s="171" customFormat="1" ht="18" hidden="1" customHeight="1" spans="1:36">
      <c r="A38" s="157" t="s">
        <v>272</v>
      </c>
      <c r="B38" s="157"/>
      <c r="C38" s="181" t="s">
        <v>239</v>
      </c>
      <c r="D38" s="157" t="s">
        <v>129</v>
      </c>
      <c r="E38" s="182"/>
      <c r="F38" s="182"/>
      <c r="G38" s="183" t="s">
        <v>126</v>
      </c>
      <c r="H38" s="184"/>
      <c r="I38" s="157">
        <v>21</v>
      </c>
      <c r="J38" s="157"/>
      <c r="K38" s="157"/>
      <c r="L38" s="157" t="s">
        <v>241</v>
      </c>
      <c r="M38" s="188">
        <v>1</v>
      </c>
      <c r="N38" s="188"/>
      <c r="O38" s="188"/>
      <c r="P38" s="189"/>
      <c r="Q38" s="189"/>
      <c r="R38" s="189"/>
      <c r="S38" s="195"/>
      <c r="T38" s="189"/>
      <c r="U38" s="197">
        <v>17068</v>
      </c>
      <c r="V38" s="198">
        <v>62</v>
      </c>
      <c r="W38" s="198">
        <v>1</v>
      </c>
      <c r="X38" s="189">
        <v>10582</v>
      </c>
      <c r="Y38" s="55"/>
      <c r="Z38" s="55" t="s">
        <v>18</v>
      </c>
      <c r="AA38" s="189">
        <v>17068</v>
      </c>
      <c r="AB38" s="204"/>
      <c r="AC38" s="205"/>
      <c r="AI38" s="209"/>
      <c r="AJ38" s="209"/>
    </row>
    <row r="39" s="171" customFormat="1" ht="18" hidden="1" customHeight="1" spans="1:36">
      <c r="A39" s="157" t="s">
        <v>273</v>
      </c>
      <c r="B39" s="157"/>
      <c r="C39" s="181" t="s">
        <v>237</v>
      </c>
      <c r="D39" s="157" t="s">
        <v>133</v>
      </c>
      <c r="E39" s="182"/>
      <c r="F39" s="182"/>
      <c r="G39" s="183" t="s">
        <v>126</v>
      </c>
      <c r="H39" s="184"/>
      <c r="I39" s="157"/>
      <c r="J39" s="157"/>
      <c r="K39" s="157"/>
      <c r="L39" s="157" t="s">
        <v>134</v>
      </c>
      <c r="M39" s="188">
        <v>60</v>
      </c>
      <c r="N39" s="188"/>
      <c r="O39" s="188"/>
      <c r="P39" s="189"/>
      <c r="Q39" s="189"/>
      <c r="R39" s="189"/>
      <c r="S39" s="195"/>
      <c r="T39" s="189"/>
      <c r="U39" s="197">
        <v>62100</v>
      </c>
      <c r="V39" s="198">
        <v>62</v>
      </c>
      <c r="W39" s="198">
        <v>1</v>
      </c>
      <c r="X39" s="189">
        <v>38502</v>
      </c>
      <c r="Y39" s="55"/>
      <c r="Z39" s="55" t="s">
        <v>18</v>
      </c>
      <c r="AA39" s="189">
        <v>1035</v>
      </c>
      <c r="AB39" s="204"/>
      <c r="AC39" s="205"/>
      <c r="AI39" s="209"/>
      <c r="AJ39" s="209"/>
    </row>
    <row r="40" s="171" customFormat="1" ht="18" hidden="1" customHeight="1" spans="1:36">
      <c r="A40" s="157" t="s">
        <v>274</v>
      </c>
      <c r="B40" s="157"/>
      <c r="C40" s="181" t="s">
        <v>275</v>
      </c>
      <c r="D40" s="157" t="s">
        <v>129</v>
      </c>
      <c r="E40" s="182"/>
      <c r="F40" s="182"/>
      <c r="G40" s="183" t="s">
        <v>126</v>
      </c>
      <c r="H40" s="184"/>
      <c r="I40" s="157">
        <v>29.1</v>
      </c>
      <c r="J40" s="157"/>
      <c r="K40" s="157"/>
      <c r="L40" s="157" t="s">
        <v>138</v>
      </c>
      <c r="M40" s="188">
        <v>29.1</v>
      </c>
      <c r="N40" s="188"/>
      <c r="O40" s="188"/>
      <c r="P40" s="189"/>
      <c r="Q40" s="189"/>
      <c r="R40" s="189"/>
      <c r="S40" s="195"/>
      <c r="T40" s="189"/>
      <c r="U40" s="197">
        <v>15045</v>
      </c>
      <c r="V40" s="198">
        <v>62</v>
      </c>
      <c r="W40" s="198">
        <v>1</v>
      </c>
      <c r="X40" s="189">
        <v>9328</v>
      </c>
      <c r="Y40" s="55"/>
      <c r="Z40" s="55" t="s">
        <v>18</v>
      </c>
      <c r="AA40" s="189">
        <v>517</v>
      </c>
      <c r="AB40" s="204"/>
      <c r="AC40" s="205"/>
      <c r="AI40" s="209"/>
      <c r="AJ40" s="209"/>
    </row>
    <row r="41" s="171" customFormat="1" ht="18" hidden="1" customHeight="1" spans="1:36">
      <c r="A41" s="157" t="s">
        <v>276</v>
      </c>
      <c r="B41" s="157"/>
      <c r="C41" s="181" t="s">
        <v>277</v>
      </c>
      <c r="D41" s="157" t="s">
        <v>278</v>
      </c>
      <c r="E41" s="182"/>
      <c r="F41" s="182"/>
      <c r="G41" s="183" t="s">
        <v>126</v>
      </c>
      <c r="H41" s="184"/>
      <c r="I41" s="157"/>
      <c r="J41" s="157"/>
      <c r="K41" s="157"/>
      <c r="L41" s="157" t="s">
        <v>138</v>
      </c>
      <c r="M41" s="188">
        <v>159</v>
      </c>
      <c r="N41" s="188"/>
      <c r="O41" s="188"/>
      <c r="P41" s="189"/>
      <c r="Q41" s="189"/>
      <c r="R41" s="189"/>
      <c r="S41" s="195"/>
      <c r="T41" s="189"/>
      <c r="U41" s="197">
        <v>29574</v>
      </c>
      <c r="V41" s="198">
        <v>62</v>
      </c>
      <c r="W41" s="198">
        <v>1</v>
      </c>
      <c r="X41" s="189">
        <v>18336</v>
      </c>
      <c r="Y41" s="55"/>
      <c r="Z41" s="55" t="s">
        <v>18</v>
      </c>
      <c r="AA41" s="189">
        <v>186</v>
      </c>
      <c r="AB41" s="204"/>
      <c r="AC41" s="205"/>
      <c r="AI41" s="209"/>
      <c r="AJ41" s="209"/>
    </row>
    <row r="42" s="171" customFormat="1" ht="18" hidden="1" customHeight="1" spans="1:36">
      <c r="A42" s="157" t="s">
        <v>279</v>
      </c>
      <c r="B42" s="157"/>
      <c r="C42" s="181" t="s">
        <v>229</v>
      </c>
      <c r="D42" s="157" t="s">
        <v>129</v>
      </c>
      <c r="E42" s="182"/>
      <c r="F42" s="182"/>
      <c r="G42" s="183" t="s">
        <v>126</v>
      </c>
      <c r="H42" s="184"/>
      <c r="I42" s="157">
        <v>50.5</v>
      </c>
      <c r="J42" s="157"/>
      <c r="K42" s="157"/>
      <c r="L42" s="157" t="s">
        <v>138</v>
      </c>
      <c r="M42" s="188">
        <v>50.5</v>
      </c>
      <c r="N42" s="188"/>
      <c r="O42" s="188"/>
      <c r="P42" s="189"/>
      <c r="Q42" s="189"/>
      <c r="R42" s="189"/>
      <c r="S42" s="195"/>
      <c r="T42" s="189"/>
      <c r="U42" s="197">
        <v>18281</v>
      </c>
      <c r="V42" s="198">
        <v>62</v>
      </c>
      <c r="W42" s="198">
        <v>1</v>
      </c>
      <c r="X42" s="189">
        <v>11334</v>
      </c>
      <c r="Y42" s="55"/>
      <c r="Z42" s="55" t="s">
        <v>18</v>
      </c>
      <c r="AA42" s="189">
        <v>362</v>
      </c>
      <c r="AB42" s="204"/>
      <c r="AC42" s="205"/>
      <c r="AI42" s="209"/>
      <c r="AJ42" s="209"/>
    </row>
    <row r="43" s="171" customFormat="1" ht="18" hidden="1" customHeight="1" spans="1:36">
      <c r="A43" s="157" t="s">
        <v>280</v>
      </c>
      <c r="B43" s="157"/>
      <c r="C43" s="181" t="s">
        <v>258</v>
      </c>
      <c r="D43" s="157" t="s">
        <v>259</v>
      </c>
      <c r="E43" s="182"/>
      <c r="F43" s="182"/>
      <c r="G43" s="183" t="s">
        <v>126</v>
      </c>
      <c r="H43" s="184"/>
      <c r="I43" s="157"/>
      <c r="J43" s="157"/>
      <c r="K43" s="157"/>
      <c r="L43" s="157" t="s">
        <v>130</v>
      </c>
      <c r="M43" s="188">
        <v>32.76</v>
      </c>
      <c r="N43" s="188"/>
      <c r="O43" s="188"/>
      <c r="P43" s="189"/>
      <c r="Q43" s="189"/>
      <c r="R43" s="189"/>
      <c r="S43" s="195"/>
      <c r="T43" s="189"/>
      <c r="U43" s="197">
        <v>6781</v>
      </c>
      <c r="V43" s="198">
        <v>44</v>
      </c>
      <c r="W43" s="198">
        <v>1</v>
      </c>
      <c r="X43" s="189">
        <v>2984</v>
      </c>
      <c r="Y43" s="55"/>
      <c r="Z43" s="55" t="s">
        <v>18</v>
      </c>
      <c r="AA43" s="189">
        <v>207</v>
      </c>
      <c r="AB43" s="204"/>
      <c r="AC43" s="205"/>
      <c r="AI43" s="209"/>
      <c r="AJ43" s="209"/>
    </row>
    <row r="44" s="171" customFormat="1" ht="18" hidden="1" customHeight="1" spans="1:36">
      <c r="A44" s="157" t="s">
        <v>281</v>
      </c>
      <c r="B44" s="157"/>
      <c r="C44" s="181" t="s">
        <v>216</v>
      </c>
      <c r="D44" s="157" t="s">
        <v>217</v>
      </c>
      <c r="E44" s="182"/>
      <c r="F44" s="182"/>
      <c r="G44" s="183" t="s">
        <v>126</v>
      </c>
      <c r="H44" s="184"/>
      <c r="I44" s="157">
        <v>86.2</v>
      </c>
      <c r="J44" s="157"/>
      <c r="K44" s="157"/>
      <c r="L44" s="157" t="s">
        <v>138</v>
      </c>
      <c r="M44" s="188">
        <v>86.2</v>
      </c>
      <c r="N44" s="188"/>
      <c r="O44" s="188"/>
      <c r="P44" s="189"/>
      <c r="Q44" s="189"/>
      <c r="R44" s="189"/>
      <c r="S44" s="195"/>
      <c r="T44" s="189"/>
      <c r="U44" s="197">
        <v>31204</v>
      </c>
      <c r="V44" s="198">
        <v>62</v>
      </c>
      <c r="W44" s="198">
        <v>1</v>
      </c>
      <c r="X44" s="189">
        <v>19346</v>
      </c>
      <c r="Y44" s="55"/>
      <c r="Z44" s="55" t="s">
        <v>18</v>
      </c>
      <c r="AA44" s="189">
        <v>362</v>
      </c>
      <c r="AB44" s="204"/>
      <c r="AC44" s="205"/>
      <c r="AI44" s="209"/>
      <c r="AJ44" s="209"/>
    </row>
    <row r="45" s="171" customFormat="1" ht="18" hidden="1" customHeight="1" spans="1:36">
      <c r="A45" s="157" t="s">
        <v>282</v>
      </c>
      <c r="B45" s="157"/>
      <c r="C45" s="181" t="s">
        <v>283</v>
      </c>
      <c r="D45" s="157" t="s">
        <v>202</v>
      </c>
      <c r="E45" s="182"/>
      <c r="F45" s="182"/>
      <c r="G45" s="183" t="s">
        <v>126</v>
      </c>
      <c r="H45" s="184"/>
      <c r="I45" s="157"/>
      <c r="J45" s="157"/>
      <c r="K45" s="157"/>
      <c r="L45" s="157" t="s">
        <v>134</v>
      </c>
      <c r="M45" s="188">
        <v>4524.01</v>
      </c>
      <c r="N45" s="188"/>
      <c r="O45" s="188"/>
      <c r="P45" s="189"/>
      <c r="Q45" s="189"/>
      <c r="R45" s="189"/>
      <c r="S45" s="195"/>
      <c r="T45" s="189"/>
      <c r="U45" s="197">
        <v>90480</v>
      </c>
      <c r="V45" s="198">
        <v>62</v>
      </c>
      <c r="W45" s="198">
        <v>1</v>
      </c>
      <c r="X45" s="189">
        <v>56098</v>
      </c>
      <c r="Y45" s="55"/>
      <c r="Z45" s="55" t="s">
        <v>18</v>
      </c>
      <c r="AA45" s="189">
        <v>20</v>
      </c>
      <c r="AB45" s="204"/>
      <c r="AC45" s="205"/>
      <c r="AI45" s="209"/>
      <c r="AJ45" s="209"/>
    </row>
    <row r="46" s="171" customFormat="1" ht="18" hidden="1" customHeight="1" spans="1:36">
      <c r="A46" s="157" t="s">
        <v>284</v>
      </c>
      <c r="B46" s="157"/>
      <c r="C46" s="181" t="s">
        <v>285</v>
      </c>
      <c r="D46" s="157" t="s">
        <v>129</v>
      </c>
      <c r="E46" s="182"/>
      <c r="F46" s="182"/>
      <c r="G46" s="183" t="s">
        <v>126</v>
      </c>
      <c r="H46" s="184"/>
      <c r="I46" s="157">
        <v>102</v>
      </c>
      <c r="J46" s="157"/>
      <c r="K46" s="157"/>
      <c r="L46" s="157" t="s">
        <v>138</v>
      </c>
      <c r="M46" s="188">
        <v>102</v>
      </c>
      <c r="N46" s="188"/>
      <c r="O46" s="188"/>
      <c r="P46" s="189"/>
      <c r="Q46" s="189"/>
      <c r="R46" s="189"/>
      <c r="S46" s="195"/>
      <c r="T46" s="189"/>
      <c r="U46" s="197">
        <v>41106</v>
      </c>
      <c r="V46" s="198">
        <v>62</v>
      </c>
      <c r="W46" s="198">
        <v>1</v>
      </c>
      <c r="X46" s="189">
        <v>25486</v>
      </c>
      <c r="Y46" s="55"/>
      <c r="Z46" s="55" t="s">
        <v>18</v>
      </c>
      <c r="AA46" s="189">
        <v>403</v>
      </c>
      <c r="AB46" s="204"/>
      <c r="AC46" s="205"/>
      <c r="AI46" s="209"/>
      <c r="AJ46" s="209"/>
    </row>
    <row r="47" s="171" customFormat="1" ht="18" hidden="1" customHeight="1" spans="1:36">
      <c r="A47" s="157" t="s">
        <v>286</v>
      </c>
      <c r="B47" s="157"/>
      <c r="C47" s="181" t="s">
        <v>287</v>
      </c>
      <c r="D47" s="157" t="s">
        <v>142</v>
      </c>
      <c r="E47" s="182"/>
      <c r="F47" s="182"/>
      <c r="G47" s="183" t="s">
        <v>126</v>
      </c>
      <c r="H47" s="184"/>
      <c r="I47" s="157"/>
      <c r="J47" s="157"/>
      <c r="K47" s="157"/>
      <c r="L47" s="157" t="s">
        <v>130</v>
      </c>
      <c r="M47" s="188">
        <v>2533</v>
      </c>
      <c r="N47" s="188"/>
      <c r="O47" s="188"/>
      <c r="P47" s="189"/>
      <c r="Q47" s="189"/>
      <c r="R47" s="189"/>
      <c r="S47" s="195"/>
      <c r="T47" s="189"/>
      <c r="U47" s="197">
        <v>326757</v>
      </c>
      <c r="V47" s="198">
        <v>62</v>
      </c>
      <c r="W47" s="198">
        <v>1</v>
      </c>
      <c r="X47" s="189">
        <v>202589</v>
      </c>
      <c r="Y47" s="55"/>
      <c r="Z47" s="55" t="s">
        <v>18</v>
      </c>
      <c r="AA47" s="189">
        <v>129</v>
      </c>
      <c r="AB47" s="204"/>
      <c r="AC47" s="205"/>
      <c r="AI47" s="209"/>
      <c r="AJ47" s="209"/>
    </row>
    <row r="48" s="171" customFormat="1" ht="18" hidden="1" customHeight="1" spans="1:36">
      <c r="A48" s="157" t="s">
        <v>288</v>
      </c>
      <c r="B48" s="157"/>
      <c r="C48" s="181" t="s">
        <v>289</v>
      </c>
      <c r="D48" s="157" t="s">
        <v>142</v>
      </c>
      <c r="E48" s="182"/>
      <c r="F48" s="182"/>
      <c r="G48" s="183" t="s">
        <v>126</v>
      </c>
      <c r="H48" s="184"/>
      <c r="I48" s="157"/>
      <c r="J48" s="157"/>
      <c r="K48" s="157"/>
      <c r="L48" s="157" t="s">
        <v>134</v>
      </c>
      <c r="M48" s="188">
        <v>40.5</v>
      </c>
      <c r="N48" s="188"/>
      <c r="O48" s="188"/>
      <c r="P48" s="189"/>
      <c r="Q48" s="189"/>
      <c r="R48" s="189"/>
      <c r="S48" s="195"/>
      <c r="T48" s="189"/>
      <c r="U48" s="197">
        <v>27621</v>
      </c>
      <c r="V48" s="198">
        <v>62</v>
      </c>
      <c r="W48" s="198">
        <v>1</v>
      </c>
      <c r="X48" s="189">
        <v>17125</v>
      </c>
      <c r="Y48" s="55"/>
      <c r="Z48" s="55" t="s">
        <v>18</v>
      </c>
      <c r="AA48" s="189">
        <v>682</v>
      </c>
      <c r="AB48" s="204"/>
      <c r="AC48" s="205"/>
      <c r="AI48" s="209"/>
      <c r="AJ48" s="209"/>
    </row>
    <row r="49" s="171" customFormat="1" ht="18" hidden="1" customHeight="1" spans="1:36">
      <c r="A49" s="157" t="s">
        <v>290</v>
      </c>
      <c r="B49" s="157"/>
      <c r="C49" s="181" t="s">
        <v>291</v>
      </c>
      <c r="D49" s="157" t="s">
        <v>133</v>
      </c>
      <c r="E49" s="182"/>
      <c r="F49" s="182"/>
      <c r="G49" s="183" t="s">
        <v>126</v>
      </c>
      <c r="H49" s="184"/>
      <c r="I49" s="157"/>
      <c r="J49" s="157"/>
      <c r="K49" s="157"/>
      <c r="L49" s="157" t="s">
        <v>134</v>
      </c>
      <c r="M49" s="188">
        <v>8.5</v>
      </c>
      <c r="N49" s="188"/>
      <c r="O49" s="188"/>
      <c r="P49" s="189"/>
      <c r="Q49" s="189"/>
      <c r="R49" s="189"/>
      <c r="S49" s="195"/>
      <c r="T49" s="189"/>
      <c r="U49" s="197">
        <v>5797</v>
      </c>
      <c r="V49" s="198">
        <v>62</v>
      </c>
      <c r="W49" s="198">
        <v>1</v>
      </c>
      <c r="X49" s="189">
        <v>3594</v>
      </c>
      <c r="Y49" s="55"/>
      <c r="Z49" s="55" t="s">
        <v>18</v>
      </c>
      <c r="AA49" s="189">
        <v>682</v>
      </c>
      <c r="AB49" s="204"/>
      <c r="AC49" s="205"/>
      <c r="AI49" s="209"/>
      <c r="AJ49" s="209"/>
    </row>
    <row r="50" s="171" customFormat="1" ht="18" hidden="1" customHeight="1" spans="1:36">
      <c r="A50" s="157" t="s">
        <v>292</v>
      </c>
      <c r="B50" s="157"/>
      <c r="C50" s="181" t="s">
        <v>293</v>
      </c>
      <c r="D50" s="157" t="s">
        <v>137</v>
      </c>
      <c r="E50" s="182"/>
      <c r="F50" s="182"/>
      <c r="G50" s="183" t="s">
        <v>126</v>
      </c>
      <c r="H50" s="184"/>
      <c r="I50" s="157"/>
      <c r="J50" s="157"/>
      <c r="K50" s="157"/>
      <c r="L50" s="157" t="s">
        <v>61</v>
      </c>
      <c r="M50" s="188">
        <v>7</v>
      </c>
      <c r="N50" s="188"/>
      <c r="O50" s="188"/>
      <c r="P50" s="189"/>
      <c r="Q50" s="189"/>
      <c r="R50" s="189"/>
      <c r="S50" s="195"/>
      <c r="T50" s="189"/>
      <c r="U50" s="197">
        <v>17374</v>
      </c>
      <c r="V50" s="198">
        <v>44</v>
      </c>
      <c r="W50" s="198">
        <v>1</v>
      </c>
      <c r="X50" s="189">
        <v>7645</v>
      </c>
      <c r="Y50" s="55"/>
      <c r="Z50" s="55" t="s">
        <v>18</v>
      </c>
      <c r="AA50" s="189">
        <v>2482</v>
      </c>
      <c r="AB50" s="204"/>
      <c r="AC50" s="205"/>
      <c r="AI50" s="209"/>
      <c r="AJ50" s="209"/>
    </row>
    <row r="51" s="171" customFormat="1" ht="18" hidden="1" customHeight="1" spans="1:36">
      <c r="A51" s="157" t="s">
        <v>294</v>
      </c>
      <c r="B51" s="157"/>
      <c r="C51" s="181" t="s">
        <v>295</v>
      </c>
      <c r="D51" s="157" t="s">
        <v>296</v>
      </c>
      <c r="E51" s="182"/>
      <c r="F51" s="182"/>
      <c r="G51" s="183" t="s">
        <v>126</v>
      </c>
      <c r="H51" s="184"/>
      <c r="I51" s="157"/>
      <c r="J51" s="157"/>
      <c r="K51" s="157"/>
      <c r="L51" s="157" t="s">
        <v>130</v>
      </c>
      <c r="M51" s="188">
        <v>121.75</v>
      </c>
      <c r="N51" s="188"/>
      <c r="O51" s="188"/>
      <c r="P51" s="189"/>
      <c r="Q51" s="189"/>
      <c r="R51" s="189"/>
      <c r="S51" s="195"/>
      <c r="T51" s="189"/>
      <c r="U51" s="197">
        <v>9375</v>
      </c>
      <c r="V51" s="198">
        <v>62</v>
      </c>
      <c r="W51" s="198">
        <v>1</v>
      </c>
      <c r="X51" s="189">
        <v>5813</v>
      </c>
      <c r="Y51" s="55"/>
      <c r="Z51" s="55" t="s">
        <v>18</v>
      </c>
      <c r="AA51" s="189">
        <v>77</v>
      </c>
      <c r="AB51" s="204"/>
      <c r="AC51" s="205"/>
      <c r="AI51" s="209"/>
      <c r="AJ51" s="209"/>
    </row>
    <row r="52" s="171" customFormat="1" ht="18" hidden="1" customHeight="1" spans="1:36">
      <c r="A52" s="157" t="s">
        <v>297</v>
      </c>
      <c r="B52" s="157"/>
      <c r="C52" s="181" t="s">
        <v>298</v>
      </c>
      <c r="D52" s="157" t="s">
        <v>202</v>
      </c>
      <c r="E52" s="182"/>
      <c r="F52" s="182"/>
      <c r="G52" s="183" t="s">
        <v>126</v>
      </c>
      <c r="H52" s="184"/>
      <c r="I52" s="157"/>
      <c r="J52" s="157"/>
      <c r="K52" s="157"/>
      <c r="L52" s="157" t="s">
        <v>134</v>
      </c>
      <c r="M52" s="188">
        <v>2065.5</v>
      </c>
      <c r="N52" s="188"/>
      <c r="O52" s="188"/>
      <c r="P52" s="189"/>
      <c r="Q52" s="189"/>
      <c r="R52" s="189"/>
      <c r="S52" s="195"/>
      <c r="T52" s="189"/>
      <c r="U52" s="197">
        <v>41310</v>
      </c>
      <c r="V52" s="198">
        <v>62</v>
      </c>
      <c r="W52" s="198">
        <v>1</v>
      </c>
      <c r="X52" s="189">
        <v>25612</v>
      </c>
      <c r="Y52" s="55"/>
      <c r="Z52" s="55" t="s">
        <v>18</v>
      </c>
      <c r="AA52" s="189">
        <v>20</v>
      </c>
      <c r="AB52" s="204"/>
      <c r="AC52" s="205"/>
      <c r="AI52" s="209"/>
      <c r="AJ52" s="209"/>
    </row>
    <row r="53" s="171" customFormat="1" ht="18" hidden="1" customHeight="1" spans="1:36">
      <c r="A53" s="157" t="s">
        <v>299</v>
      </c>
      <c r="B53" s="157"/>
      <c r="C53" s="181" t="s">
        <v>300</v>
      </c>
      <c r="D53" s="157" t="s">
        <v>188</v>
      </c>
      <c r="E53" s="182"/>
      <c r="F53" s="182"/>
      <c r="G53" s="183" t="s">
        <v>126</v>
      </c>
      <c r="H53" s="184"/>
      <c r="I53" s="157">
        <v>25.8</v>
      </c>
      <c r="J53" s="157"/>
      <c r="K53" s="157"/>
      <c r="L53" s="157" t="s">
        <v>138</v>
      </c>
      <c r="M53" s="188">
        <v>25.8</v>
      </c>
      <c r="N53" s="188"/>
      <c r="O53" s="188"/>
      <c r="P53" s="189"/>
      <c r="Q53" s="189"/>
      <c r="R53" s="189"/>
      <c r="S53" s="195"/>
      <c r="T53" s="189"/>
      <c r="U53" s="197">
        <v>2915</v>
      </c>
      <c r="V53" s="198">
        <v>44</v>
      </c>
      <c r="W53" s="198">
        <v>1</v>
      </c>
      <c r="X53" s="189">
        <v>1283</v>
      </c>
      <c r="Y53" s="55"/>
      <c r="Z53" s="55" t="s">
        <v>18</v>
      </c>
      <c r="AA53" s="189">
        <v>113</v>
      </c>
      <c r="AB53" s="204"/>
      <c r="AC53" s="205"/>
      <c r="AI53" s="209"/>
      <c r="AJ53" s="209"/>
    </row>
    <row r="54" s="171" customFormat="1" ht="18" customHeight="1" spans="1:36">
      <c r="A54" s="157">
        <v>5</v>
      </c>
      <c r="B54" s="157" t="s">
        <v>301</v>
      </c>
      <c r="C54" s="181" t="s">
        <v>302</v>
      </c>
      <c r="D54" s="157" t="s">
        <v>303</v>
      </c>
      <c r="E54" s="182"/>
      <c r="F54" s="182"/>
      <c r="G54" s="183" t="s">
        <v>126</v>
      </c>
      <c r="H54" s="184"/>
      <c r="I54" s="157"/>
      <c r="J54" s="157"/>
      <c r="K54" s="157"/>
      <c r="L54" s="157"/>
      <c r="M54" s="188"/>
      <c r="N54" s="188"/>
      <c r="O54" s="188"/>
      <c r="P54" s="189"/>
      <c r="Q54" s="189"/>
      <c r="R54" s="189"/>
      <c r="S54" s="195">
        <v>819704.06</v>
      </c>
      <c r="T54" s="189">
        <v>429492.51</v>
      </c>
      <c r="U54" s="197">
        <v>637167</v>
      </c>
      <c r="V54" s="198">
        <v>25</v>
      </c>
      <c r="W54" s="198">
        <v>1</v>
      </c>
      <c r="X54" s="189">
        <v>159292</v>
      </c>
      <c r="Y54" s="55">
        <v>-270200.51</v>
      </c>
      <c r="Z54" s="55">
        <v>-62.9115767350634</v>
      </c>
      <c r="AA54" s="189"/>
      <c r="AB54" s="204" t="s">
        <v>304</v>
      </c>
      <c r="AC54" s="205" t="s">
        <v>305</v>
      </c>
      <c r="AI54" s="209"/>
      <c r="AJ54" s="209"/>
    </row>
    <row r="55" s="171" customFormat="1" ht="18" customHeight="1" spans="1:36">
      <c r="A55" s="157">
        <v>6</v>
      </c>
      <c r="B55" s="157" t="s">
        <v>306</v>
      </c>
      <c r="C55" s="181" t="s">
        <v>307</v>
      </c>
      <c r="D55" s="157"/>
      <c r="E55" s="182"/>
      <c r="F55" s="182"/>
      <c r="G55" s="183" t="s">
        <v>308</v>
      </c>
      <c r="H55" s="184"/>
      <c r="I55" s="157"/>
      <c r="J55" s="157"/>
      <c r="K55" s="157"/>
      <c r="L55" s="157"/>
      <c r="M55" s="188"/>
      <c r="N55" s="188"/>
      <c r="O55" s="188"/>
      <c r="P55" s="189"/>
      <c r="Q55" s="189"/>
      <c r="R55" s="189"/>
      <c r="S55" s="195">
        <v>44854</v>
      </c>
      <c r="T55" s="189">
        <v>27332.09</v>
      </c>
      <c r="U55" s="197"/>
      <c r="V55" s="198"/>
      <c r="W55" s="198"/>
      <c r="X55" s="189">
        <v>0</v>
      </c>
      <c r="Y55" s="55">
        <v>-9780.09</v>
      </c>
      <c r="Z55" s="55">
        <v>-0.35782444738035</v>
      </c>
      <c r="AA55" s="189"/>
      <c r="AB55" s="204"/>
      <c r="AC55" s="205"/>
      <c r="AI55" s="209"/>
      <c r="AJ55" s="209"/>
    </row>
    <row r="56" s="171" customFormat="1" ht="18" customHeight="1" spans="1:36">
      <c r="A56" s="157" t="s">
        <v>309</v>
      </c>
      <c r="B56" s="157"/>
      <c r="C56" s="181" t="s">
        <v>310</v>
      </c>
      <c r="D56" s="157" t="s">
        <v>311</v>
      </c>
      <c r="E56" s="182"/>
      <c r="F56" s="182"/>
      <c r="G56" s="183" t="s">
        <v>308</v>
      </c>
      <c r="H56" s="184"/>
      <c r="I56" s="157"/>
      <c r="J56" s="157"/>
      <c r="K56" s="157"/>
      <c r="L56" s="157" t="s">
        <v>138</v>
      </c>
      <c r="M56" s="188">
        <v>264</v>
      </c>
      <c r="N56" s="188"/>
      <c r="O56" s="188"/>
      <c r="P56" s="189"/>
      <c r="Q56" s="189"/>
      <c r="R56" s="189"/>
      <c r="S56" s="195"/>
      <c r="T56" s="189"/>
      <c r="U56" s="197">
        <v>21120</v>
      </c>
      <c r="V56" s="198">
        <v>32</v>
      </c>
      <c r="W56" s="198">
        <v>1</v>
      </c>
      <c r="X56" s="189">
        <v>6758</v>
      </c>
      <c r="Y56" s="55"/>
      <c r="Z56" s="55"/>
      <c r="AA56" s="189"/>
      <c r="AB56" s="204"/>
      <c r="AC56" s="205"/>
      <c r="AI56" s="209"/>
      <c r="AJ56" s="209"/>
    </row>
    <row r="57" s="171" customFormat="1" ht="18" customHeight="1" spans="1:36">
      <c r="A57" s="157" t="s">
        <v>312</v>
      </c>
      <c r="B57" s="157"/>
      <c r="C57" s="181" t="s">
        <v>310</v>
      </c>
      <c r="D57" s="157" t="s">
        <v>313</v>
      </c>
      <c r="E57" s="182"/>
      <c r="F57" s="182"/>
      <c r="G57" s="183" t="s">
        <v>308</v>
      </c>
      <c r="H57" s="184"/>
      <c r="I57" s="157"/>
      <c r="J57" s="157"/>
      <c r="K57" s="157"/>
      <c r="L57" s="157" t="s">
        <v>138</v>
      </c>
      <c r="M57" s="188">
        <v>276</v>
      </c>
      <c r="N57" s="188"/>
      <c r="O57" s="188"/>
      <c r="P57" s="189"/>
      <c r="Q57" s="189"/>
      <c r="R57" s="189"/>
      <c r="S57" s="195"/>
      <c r="T57" s="189"/>
      <c r="U57" s="197">
        <v>9660</v>
      </c>
      <c r="V57" s="198">
        <v>32</v>
      </c>
      <c r="W57" s="198">
        <v>1</v>
      </c>
      <c r="X57" s="189">
        <v>3091</v>
      </c>
      <c r="Y57" s="55"/>
      <c r="Z57" s="55"/>
      <c r="AA57" s="189"/>
      <c r="AB57" s="204"/>
      <c r="AC57" s="205"/>
      <c r="AI57" s="209"/>
      <c r="AJ57" s="209"/>
    </row>
    <row r="58" s="171" customFormat="1" ht="18" customHeight="1" spans="1:36">
      <c r="A58" s="157" t="s">
        <v>314</v>
      </c>
      <c r="B58" s="157"/>
      <c r="C58" s="181" t="s">
        <v>310</v>
      </c>
      <c r="D58" s="157" t="s">
        <v>315</v>
      </c>
      <c r="E58" s="182"/>
      <c r="F58" s="182"/>
      <c r="G58" s="183" t="s">
        <v>308</v>
      </c>
      <c r="H58" s="184"/>
      <c r="I58" s="157"/>
      <c r="J58" s="157"/>
      <c r="K58" s="157"/>
      <c r="L58" s="157" t="s">
        <v>138</v>
      </c>
      <c r="M58" s="188">
        <v>89</v>
      </c>
      <c r="N58" s="188"/>
      <c r="O58" s="188"/>
      <c r="P58" s="189"/>
      <c r="Q58" s="189"/>
      <c r="R58" s="189"/>
      <c r="S58" s="195"/>
      <c r="T58" s="189"/>
      <c r="U58" s="197">
        <v>1691</v>
      </c>
      <c r="V58" s="198">
        <v>32</v>
      </c>
      <c r="W58" s="198">
        <v>1</v>
      </c>
      <c r="X58" s="189">
        <v>541</v>
      </c>
      <c r="Y58" s="55"/>
      <c r="Z58" s="55"/>
      <c r="AA58" s="189"/>
      <c r="AB58" s="204"/>
      <c r="AC58" s="205"/>
      <c r="AI58" s="209"/>
      <c r="AJ58" s="209"/>
    </row>
    <row r="59" s="171" customFormat="1" ht="18" customHeight="1" spans="1:36">
      <c r="A59" s="157" t="s">
        <v>316</v>
      </c>
      <c r="B59" s="157"/>
      <c r="C59" s="181" t="s">
        <v>310</v>
      </c>
      <c r="D59" s="157" t="s">
        <v>317</v>
      </c>
      <c r="E59" s="182"/>
      <c r="F59" s="182"/>
      <c r="G59" s="183" t="s">
        <v>308</v>
      </c>
      <c r="H59" s="184"/>
      <c r="I59" s="157"/>
      <c r="J59" s="157"/>
      <c r="K59" s="157"/>
      <c r="L59" s="157" t="s">
        <v>138</v>
      </c>
      <c r="M59" s="188">
        <v>361</v>
      </c>
      <c r="N59" s="188"/>
      <c r="O59" s="188"/>
      <c r="P59" s="189"/>
      <c r="Q59" s="189"/>
      <c r="R59" s="189"/>
      <c r="S59" s="195"/>
      <c r="T59" s="189"/>
      <c r="U59" s="197">
        <v>22382</v>
      </c>
      <c r="V59" s="198">
        <v>32</v>
      </c>
      <c r="W59" s="198">
        <v>1</v>
      </c>
      <c r="X59" s="189">
        <v>7162</v>
      </c>
      <c r="Y59" s="55"/>
      <c r="Z59" s="55"/>
      <c r="AA59" s="189"/>
      <c r="AB59" s="204"/>
      <c r="AC59" s="205"/>
      <c r="AI59" s="209"/>
      <c r="AJ59" s="209"/>
    </row>
    <row r="60" s="171" customFormat="1" ht="18" customHeight="1" spans="1:36">
      <c r="A60" s="157">
        <v>7</v>
      </c>
      <c r="B60" s="157" t="s">
        <v>318</v>
      </c>
      <c r="C60" s="181" t="s">
        <v>319</v>
      </c>
      <c r="D60" s="157"/>
      <c r="E60" s="182"/>
      <c r="F60" s="182"/>
      <c r="G60" s="183"/>
      <c r="H60" s="184"/>
      <c r="I60" s="157"/>
      <c r="J60" s="157"/>
      <c r="K60" s="157"/>
      <c r="L60" s="157"/>
      <c r="M60" s="188"/>
      <c r="N60" s="188"/>
      <c r="O60" s="188"/>
      <c r="P60" s="189"/>
      <c r="Q60" s="189"/>
      <c r="R60" s="189"/>
      <c r="S60" s="195">
        <v>79765</v>
      </c>
      <c r="T60" s="189">
        <v>48604.88</v>
      </c>
      <c r="U60" s="197"/>
      <c r="V60" s="198"/>
      <c r="W60" s="198"/>
      <c r="X60" s="189"/>
      <c r="Y60" s="55"/>
      <c r="Z60" s="55"/>
      <c r="AA60" s="189"/>
      <c r="AB60" s="208" t="s">
        <v>320</v>
      </c>
      <c r="AC60" s="205"/>
      <c r="AI60" s="209"/>
      <c r="AJ60" s="209"/>
    </row>
    <row r="61" s="171" customFormat="1" ht="18" hidden="1" customHeight="1" spans="1:36">
      <c r="A61" s="157">
        <v>8</v>
      </c>
      <c r="B61" s="157" t="s">
        <v>321</v>
      </c>
      <c r="C61" s="181" t="s">
        <v>322</v>
      </c>
      <c r="D61" s="157" t="s">
        <v>142</v>
      </c>
      <c r="E61" s="182"/>
      <c r="F61" s="182"/>
      <c r="G61" s="183" t="s">
        <v>323</v>
      </c>
      <c r="H61" s="184"/>
      <c r="I61" s="157"/>
      <c r="J61" s="157"/>
      <c r="K61" s="157"/>
      <c r="L61" s="157" t="s">
        <v>130</v>
      </c>
      <c r="M61" s="188">
        <v>1590</v>
      </c>
      <c r="N61" s="188"/>
      <c r="O61" s="188"/>
      <c r="P61" s="189"/>
      <c r="Q61" s="189"/>
      <c r="R61" s="189"/>
      <c r="S61" s="195">
        <v>204868.84</v>
      </c>
      <c r="T61" s="189">
        <v>112687.22</v>
      </c>
      <c r="U61" s="197">
        <v>205110</v>
      </c>
      <c r="V61" s="198">
        <v>66</v>
      </c>
      <c r="W61" s="198">
        <v>1</v>
      </c>
      <c r="X61" s="189">
        <v>135373</v>
      </c>
      <c r="Y61" s="55">
        <v>22685.78</v>
      </c>
      <c r="Z61" s="55">
        <v>20.1316351579176</v>
      </c>
      <c r="AA61" s="189">
        <v>129</v>
      </c>
      <c r="AB61" s="204"/>
      <c r="AC61" s="205"/>
      <c r="AI61" s="209"/>
      <c r="AJ61" s="209"/>
    </row>
    <row r="62" s="171" customFormat="1" ht="18" customHeight="1" spans="1:36">
      <c r="A62" s="157">
        <v>9</v>
      </c>
      <c r="B62" s="157" t="s">
        <v>324</v>
      </c>
      <c r="C62" s="181" t="s">
        <v>325</v>
      </c>
      <c r="D62" s="157"/>
      <c r="E62" s="182"/>
      <c r="F62" s="182"/>
      <c r="G62" s="183" t="s">
        <v>326</v>
      </c>
      <c r="H62" s="184"/>
      <c r="I62" s="157"/>
      <c r="J62" s="157"/>
      <c r="K62" s="157"/>
      <c r="L62" s="157"/>
      <c r="M62" s="188"/>
      <c r="N62" s="188"/>
      <c r="O62" s="188"/>
      <c r="P62" s="189"/>
      <c r="Q62" s="189"/>
      <c r="R62" s="189"/>
      <c r="S62" s="195">
        <v>204861.67</v>
      </c>
      <c r="T62" s="189">
        <v>123109.38</v>
      </c>
      <c r="U62" s="197"/>
      <c r="V62" s="198"/>
      <c r="W62" s="198"/>
      <c r="X62" s="189">
        <v>0</v>
      </c>
      <c r="Y62" s="55">
        <v>-123109.38</v>
      </c>
      <c r="Z62" s="55">
        <v>-1</v>
      </c>
      <c r="AA62" s="189"/>
      <c r="AB62" s="204" t="s">
        <v>327</v>
      </c>
      <c r="AC62" s="205"/>
      <c r="AI62" s="209"/>
      <c r="AJ62" s="209"/>
    </row>
    <row r="63" s="171" customFormat="1" ht="18" customHeight="1" spans="1:36">
      <c r="A63" s="157"/>
      <c r="B63" s="157"/>
      <c r="C63" s="185"/>
      <c r="D63" s="157"/>
      <c r="E63" s="182"/>
      <c r="F63" s="182"/>
      <c r="G63" s="184"/>
      <c r="H63" s="184"/>
      <c r="I63" s="157"/>
      <c r="J63" s="157"/>
      <c r="K63" s="157"/>
      <c r="L63" s="157"/>
      <c r="M63" s="188"/>
      <c r="N63" s="188"/>
      <c r="O63" s="188"/>
      <c r="P63" s="189"/>
      <c r="Q63" s="189"/>
      <c r="R63" s="189"/>
      <c r="S63" s="195">
        <v>0</v>
      </c>
      <c r="T63" s="189">
        <v>0</v>
      </c>
      <c r="U63" s="189"/>
      <c r="V63" s="196"/>
      <c r="W63" s="196"/>
      <c r="X63" s="189"/>
      <c r="Y63" s="55">
        <v>0</v>
      </c>
      <c r="Z63" s="55" t="s">
        <v>18</v>
      </c>
      <c r="AA63" s="189"/>
      <c r="AB63" s="182"/>
      <c r="AC63" s="205"/>
      <c r="AI63" s="209"/>
      <c r="AJ63" s="209"/>
    </row>
    <row r="64" s="171" customFormat="1" ht="18" customHeight="1" spans="1:36">
      <c r="A64" s="157"/>
      <c r="B64" s="157"/>
      <c r="C64" s="185"/>
      <c r="D64" s="157"/>
      <c r="E64" s="182"/>
      <c r="F64" s="182"/>
      <c r="G64" s="184"/>
      <c r="H64" s="184"/>
      <c r="I64" s="157"/>
      <c r="J64" s="157"/>
      <c r="K64" s="157"/>
      <c r="L64" s="190"/>
      <c r="M64" s="188"/>
      <c r="N64" s="188"/>
      <c r="O64" s="188"/>
      <c r="P64" s="189"/>
      <c r="Q64" s="189"/>
      <c r="R64" s="189"/>
      <c r="S64" s="195">
        <v>0</v>
      </c>
      <c r="T64" s="189">
        <v>0</v>
      </c>
      <c r="U64" s="189"/>
      <c r="V64" s="196"/>
      <c r="W64" s="196"/>
      <c r="X64" s="189"/>
      <c r="Y64" s="55">
        <v>0</v>
      </c>
      <c r="Z64" s="55" t="s">
        <v>18</v>
      </c>
      <c r="AA64" s="189"/>
      <c r="AB64" s="182"/>
      <c r="AC64" s="205"/>
      <c r="AI64" s="209"/>
      <c r="AJ64" s="209"/>
    </row>
    <row r="65" s="171" customFormat="1" ht="18" customHeight="1" spans="1:36">
      <c r="A65" s="157"/>
      <c r="B65" s="157"/>
      <c r="C65" s="185"/>
      <c r="D65" s="157"/>
      <c r="E65" s="182"/>
      <c r="F65" s="182"/>
      <c r="G65" s="184"/>
      <c r="H65" s="184"/>
      <c r="I65" s="157"/>
      <c r="J65" s="157"/>
      <c r="K65" s="157"/>
      <c r="L65" s="157"/>
      <c r="M65" s="188"/>
      <c r="N65" s="188"/>
      <c r="O65" s="188"/>
      <c r="P65" s="189"/>
      <c r="Q65" s="189"/>
      <c r="R65" s="189"/>
      <c r="S65" s="195">
        <v>0</v>
      </c>
      <c r="T65" s="189">
        <v>0</v>
      </c>
      <c r="U65" s="189"/>
      <c r="V65" s="196"/>
      <c r="W65" s="196"/>
      <c r="X65" s="189"/>
      <c r="Y65" s="55">
        <v>0</v>
      </c>
      <c r="Z65" s="55" t="s">
        <v>18</v>
      </c>
      <c r="AA65" s="189"/>
      <c r="AB65" s="182"/>
      <c r="AC65" s="205"/>
      <c r="AD65" s="205"/>
      <c r="AE65" s="205"/>
      <c r="AI65" s="209"/>
      <c r="AJ65" s="209"/>
    </row>
    <row r="66" s="171" customFormat="1" ht="18" customHeight="1" spans="1:36">
      <c r="A66" s="157"/>
      <c r="B66" s="157"/>
      <c r="C66" s="185"/>
      <c r="D66" s="157"/>
      <c r="E66" s="182"/>
      <c r="F66" s="182"/>
      <c r="G66" s="184"/>
      <c r="H66" s="184"/>
      <c r="I66" s="157"/>
      <c r="J66" s="157"/>
      <c r="K66" s="157"/>
      <c r="L66" s="157"/>
      <c r="M66" s="188"/>
      <c r="N66" s="188"/>
      <c r="O66" s="188"/>
      <c r="P66" s="189"/>
      <c r="Q66" s="189"/>
      <c r="R66" s="189"/>
      <c r="S66" s="195">
        <v>0</v>
      </c>
      <c r="T66" s="189">
        <v>0</v>
      </c>
      <c r="U66" s="189"/>
      <c r="V66" s="196"/>
      <c r="W66" s="196"/>
      <c r="X66" s="189"/>
      <c r="Y66" s="55">
        <v>0</v>
      </c>
      <c r="Z66" s="55" t="s">
        <v>18</v>
      </c>
      <c r="AA66" s="189"/>
      <c r="AB66" s="182"/>
      <c r="AC66" s="205"/>
      <c r="AD66" s="205"/>
      <c r="AE66" s="205"/>
      <c r="AI66" s="209"/>
      <c r="AJ66" s="209"/>
    </row>
    <row r="67" s="171" customFormat="1" ht="18" customHeight="1" spans="1:36">
      <c r="A67" s="211" t="s">
        <v>328</v>
      </c>
      <c r="B67" s="212"/>
      <c r="C67" s="212"/>
      <c r="D67" s="213"/>
      <c r="E67" s="182"/>
      <c r="F67" s="182"/>
      <c r="G67" s="184"/>
      <c r="H67" s="184"/>
      <c r="I67" s="157"/>
      <c r="J67" s="157"/>
      <c r="K67" s="157"/>
      <c r="L67" s="157"/>
      <c r="M67" s="188"/>
      <c r="N67" s="188"/>
      <c r="O67" s="188">
        <v>0</v>
      </c>
      <c r="P67" s="188">
        <v>0</v>
      </c>
      <c r="Q67" s="188">
        <v>0</v>
      </c>
      <c r="R67" s="188">
        <v>0</v>
      </c>
      <c r="S67" s="220">
        <f>S6+S33+S54+S55+S60+S62</f>
        <v>2286336.51</v>
      </c>
      <c r="T67" s="220">
        <f>T6+T33+T54+T55+T60+T62</f>
        <v>1254986.72</v>
      </c>
      <c r="U67" s="220">
        <f>U6+U33+U54+U56+U57+U58+U59</f>
        <v>1669716</v>
      </c>
      <c r="V67" s="220"/>
      <c r="W67" s="220"/>
      <c r="X67" s="220">
        <f>X6+X33+X54+X56+X57+X58+X59</f>
        <v>783016</v>
      </c>
      <c r="Y67" s="190">
        <f>Y6+Y33+Y54+Y55+Y62</f>
        <v>-423365.84</v>
      </c>
      <c r="Z67" s="55">
        <f>Z6+Z33+Z54+Z55+Z62</f>
        <v>-75.089432200823</v>
      </c>
      <c r="AA67" s="189"/>
      <c r="AB67" s="204"/>
      <c r="AC67" s="205"/>
      <c r="AD67" s="205"/>
      <c r="AE67" s="205"/>
      <c r="AI67" s="209"/>
      <c r="AJ67" s="209"/>
    </row>
    <row r="68" s="171" customFormat="1" ht="18" customHeight="1" spans="1:36">
      <c r="A68" s="211" t="s">
        <v>329</v>
      </c>
      <c r="B68" s="212"/>
      <c r="C68" s="212"/>
      <c r="D68" s="213"/>
      <c r="E68" s="182"/>
      <c r="F68" s="182"/>
      <c r="G68" s="184"/>
      <c r="H68" s="184"/>
      <c r="I68" s="157"/>
      <c r="J68" s="157"/>
      <c r="K68" s="157"/>
      <c r="L68" s="157"/>
      <c r="M68" s="188"/>
      <c r="N68" s="188"/>
      <c r="O68" s="188"/>
      <c r="P68" s="189"/>
      <c r="Q68" s="189"/>
      <c r="R68" s="189"/>
      <c r="S68" s="195">
        <v>0</v>
      </c>
      <c r="T68" s="31">
        <v>0</v>
      </c>
      <c r="U68" s="31"/>
      <c r="V68" s="196"/>
      <c r="W68" s="196"/>
      <c r="X68" s="31"/>
      <c r="Y68" s="190">
        <v>0</v>
      </c>
      <c r="Z68" s="55" t="s">
        <v>18</v>
      </c>
      <c r="AA68" s="189"/>
      <c r="AB68" s="182"/>
      <c r="AC68" s="205"/>
      <c r="AD68" s="221"/>
      <c r="AE68" s="205"/>
      <c r="AI68" s="209"/>
      <c r="AJ68" s="209"/>
    </row>
    <row r="69" ht="18" customHeight="1" spans="1:31">
      <c r="A69" s="214" t="s">
        <v>157</v>
      </c>
      <c r="B69" s="215"/>
      <c r="C69" s="215"/>
      <c r="D69" s="216"/>
      <c r="E69" s="217"/>
      <c r="F69" s="217"/>
      <c r="G69" s="218"/>
      <c r="H69" s="218"/>
      <c r="I69" s="141"/>
      <c r="J69" s="96"/>
      <c r="K69" s="96"/>
      <c r="L69" s="96"/>
      <c r="M69" s="96"/>
      <c r="N69" s="96"/>
      <c r="O69" s="190">
        <v>0</v>
      </c>
      <c r="P69" s="190">
        <v>0</v>
      </c>
      <c r="Q69" s="190">
        <v>0</v>
      </c>
      <c r="R69" s="190">
        <v>0</v>
      </c>
      <c r="S69" s="190">
        <f>S67</f>
        <v>2286336.51</v>
      </c>
      <c r="T69" s="190">
        <f t="shared" ref="T69:Z69" si="0">T67</f>
        <v>1254986.72</v>
      </c>
      <c r="U69" s="190">
        <f t="shared" si="0"/>
        <v>1669716</v>
      </c>
      <c r="V69" s="190">
        <f t="shared" si="0"/>
        <v>0</v>
      </c>
      <c r="W69" s="190">
        <f t="shared" si="0"/>
        <v>0</v>
      </c>
      <c r="X69" s="190">
        <f t="shared" si="0"/>
        <v>783016</v>
      </c>
      <c r="Y69" s="190">
        <f t="shared" si="0"/>
        <v>-423365.84</v>
      </c>
      <c r="Z69" s="190">
        <f t="shared" si="0"/>
        <v>-75.089432200823</v>
      </c>
      <c r="AA69" s="222"/>
      <c r="AB69" s="55"/>
      <c r="AC69" s="223"/>
      <c r="AD69" s="224"/>
      <c r="AE69" s="224"/>
    </row>
    <row r="70" customHeight="1" spans="1:31">
      <c r="A70" s="219" t="s">
        <v>75</v>
      </c>
      <c r="B70" s="219"/>
      <c r="U70" s="172" t="s">
        <v>158</v>
      </c>
      <c r="AC70" s="225"/>
      <c r="AD70" s="225"/>
      <c r="AE70" s="225"/>
    </row>
    <row r="71" customHeight="1" spans="22:23">
      <c r="V71" s="172"/>
      <c r="W71" s="172"/>
    </row>
    <row r="72" customHeight="1" spans="22:23">
      <c r="V72" s="172"/>
      <c r="W72" s="172"/>
    </row>
    <row r="73" customHeight="1" spans="22:23">
      <c r="V73" s="172"/>
      <c r="W73" s="172"/>
    </row>
    <row r="77" customHeight="1" spans="22:23">
      <c r="V77" s="172"/>
      <c r="W77" s="172"/>
    </row>
  </sheetData>
  <mergeCells count="26">
    <mergeCell ref="A2:AB2"/>
    <mergeCell ref="O4:P4"/>
    <mergeCell ref="Q4:R4"/>
    <mergeCell ref="S4:T4"/>
    <mergeCell ref="U4:X4"/>
    <mergeCell ref="A67:D67"/>
    <mergeCell ref="A68:D68"/>
    <mergeCell ref="A69:D6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Y4:Y5"/>
    <mergeCell ref="Z4:Z5"/>
    <mergeCell ref="AA4:AA5"/>
    <mergeCell ref="AB4:AB5"/>
  </mergeCells>
  <hyperlinks>
    <hyperlink ref="A1" location="索引目录!E36" display="返回索引页"/>
    <hyperlink ref="C1" location="固定资产汇总!B9" display="返回"/>
  </hyperlinks>
  <printOptions horizontalCentered="1"/>
  <pageMargins left="0.550694444444444" right="0.432638888888889" top="0.590277777777778" bottom="0.550694444444444" header="0.747916666666667" footer="0.511811023622047"/>
  <pageSetup paperSize="9" scale="83" fitToHeight="0" orientation="landscape" verticalDpi="600"/>
  <headerFooter alignWithMargins="0" scaleWithDoc="0">
    <oddHeader>&amp;R&amp;"宋体,常规"&amp;10表&amp;"Times New Roman,常规"4-6-2
&amp;"宋体,常规"共&amp;"Times New Roman,常规"&amp;N&amp;"宋体,常规"页第&amp;"Times New Roman,常规"&amp;P&amp;"宋体,常规"页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46"/>
  <sheetViews>
    <sheetView zoomScale="80" zoomScaleNormal="80" zoomScaleSheetLayoutView="60" workbookViewId="0">
      <pane ySplit="5" topLeftCell="A6" activePane="bottomLeft" state="frozen"/>
      <selection/>
      <selection pane="bottomLeft" activeCell="Y21" sqref="Y21"/>
    </sheetView>
  </sheetViews>
  <sheetFormatPr defaultColWidth="9" defaultRowHeight="15.75" customHeight="1"/>
  <cols>
    <col min="1" max="1" width="6.125" style="127" customWidth="1"/>
    <col min="2" max="2" width="7.875" style="127" customWidth="1"/>
    <col min="3" max="3" width="27.5" style="127" customWidth="1"/>
    <col min="4" max="4" width="13.75" style="125" customWidth="1" outlineLevel="1"/>
    <col min="5" max="5" width="6" style="127"/>
    <col min="6" max="6" width="4.75" style="127" customWidth="1"/>
    <col min="7" max="7" width="14.625" style="127" customWidth="1"/>
    <col min="8" max="8" width="4.25" style="127" hidden="1" customWidth="1"/>
    <col min="9" max="9" width="9.5" style="127" hidden="1" customWidth="1"/>
    <col min="10" max="10" width="8.5" style="127"/>
    <col min="11" max="11" width="8.5" style="127" hidden="1" customWidth="1" outlineLevel="1"/>
    <col min="12" max="15" width="11" style="127" hidden="1" customWidth="1" outlineLevel="2"/>
    <col min="16" max="16" width="11" style="127" customWidth="1" collapsed="1"/>
    <col min="17" max="18" width="11" style="127" customWidth="1"/>
    <col min="19" max="20" width="6.625" style="127" hidden="1" customWidth="1"/>
    <col min="21" max="21" width="11" style="127" customWidth="1"/>
    <col min="22" max="22" width="11" style="127" hidden="1" customWidth="1"/>
    <col min="23" max="24" width="8.25" style="127" hidden="1" customWidth="1"/>
    <col min="25" max="25" width="19.375" style="127" customWidth="1"/>
    <col min="26" max="16384" width="9" style="127"/>
  </cols>
  <sheetData>
    <row r="1" s="125" customFormat="1" ht="14.25" spans="1:25">
      <c r="A1" s="129" t="s">
        <v>0</v>
      </c>
      <c r="B1" s="129"/>
      <c r="C1" s="5" t="s">
        <v>31</v>
      </c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2" s="126" customFormat="1" ht="30" customHeight="1" spans="1:25">
      <c r="A2" s="131" t="s">
        <v>330</v>
      </c>
      <c r="B2" s="131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</row>
    <row r="3" customHeight="1" spans="1:25">
      <c r="A3" s="133" t="s">
        <v>2</v>
      </c>
      <c r="B3" s="133"/>
      <c r="H3" s="134"/>
      <c r="I3" s="134"/>
      <c r="J3" s="134"/>
      <c r="K3" s="134"/>
      <c r="Y3" s="159" t="s">
        <v>33</v>
      </c>
    </row>
    <row r="4" s="128" customFormat="1" customHeight="1" spans="1:25">
      <c r="A4" s="135" t="s">
        <v>34</v>
      </c>
      <c r="B4" s="136" t="s">
        <v>161</v>
      </c>
      <c r="C4" s="48" t="s">
        <v>162</v>
      </c>
      <c r="D4" s="137" t="s">
        <v>112</v>
      </c>
      <c r="E4" s="46" t="s">
        <v>164</v>
      </c>
      <c r="F4" s="46" t="s">
        <v>331</v>
      </c>
      <c r="G4" s="46" t="s">
        <v>332</v>
      </c>
      <c r="H4" s="46" t="s">
        <v>163</v>
      </c>
      <c r="I4" s="46" t="s">
        <v>333</v>
      </c>
      <c r="J4" s="46" t="s">
        <v>334</v>
      </c>
      <c r="K4" s="85" t="s">
        <v>117</v>
      </c>
      <c r="L4" s="135" t="s">
        <v>6</v>
      </c>
      <c r="M4" s="48"/>
      <c r="N4" s="147" t="s">
        <v>41</v>
      </c>
      <c r="O4" s="148"/>
      <c r="P4" s="149" t="s">
        <v>7</v>
      </c>
      <c r="Q4" s="153"/>
      <c r="R4" s="135" t="s">
        <v>8</v>
      </c>
      <c r="S4" s="48"/>
      <c r="T4" s="48"/>
      <c r="U4" s="48"/>
      <c r="V4" s="45" t="s">
        <v>9</v>
      </c>
      <c r="W4" s="46" t="s">
        <v>79</v>
      </c>
      <c r="X4" s="154" t="s">
        <v>118</v>
      </c>
      <c r="Y4" s="46" t="s">
        <v>42</v>
      </c>
    </row>
    <row r="5" s="128" customFormat="1" customHeight="1" spans="1:25">
      <c r="A5" s="48"/>
      <c r="B5" s="138"/>
      <c r="C5" s="48"/>
      <c r="D5" s="139"/>
      <c r="E5" s="48"/>
      <c r="F5" s="48"/>
      <c r="G5" s="48"/>
      <c r="H5" s="48"/>
      <c r="I5" s="48"/>
      <c r="J5" s="48"/>
      <c r="K5" s="86"/>
      <c r="L5" s="135" t="s">
        <v>120</v>
      </c>
      <c r="M5" s="135" t="s">
        <v>121</v>
      </c>
      <c r="N5" s="135" t="s">
        <v>120</v>
      </c>
      <c r="O5" s="135" t="s">
        <v>121</v>
      </c>
      <c r="P5" s="135" t="s">
        <v>120</v>
      </c>
      <c r="Q5" s="135" t="s">
        <v>121</v>
      </c>
      <c r="R5" s="135" t="s">
        <v>120</v>
      </c>
      <c r="S5" s="135" t="s">
        <v>122</v>
      </c>
      <c r="T5" s="135" t="s">
        <v>47</v>
      </c>
      <c r="U5" s="135" t="s">
        <v>121</v>
      </c>
      <c r="V5" s="47"/>
      <c r="W5" s="48"/>
      <c r="X5" s="155"/>
      <c r="Y5" s="48"/>
    </row>
    <row r="6" customHeight="1" spans="1:31">
      <c r="A6" s="48">
        <v>1</v>
      </c>
      <c r="B6" s="48" t="s">
        <v>335</v>
      </c>
      <c r="C6" s="140" t="s">
        <v>336</v>
      </c>
      <c r="D6" s="141" t="s">
        <v>125</v>
      </c>
      <c r="E6" s="48"/>
      <c r="F6" s="48"/>
      <c r="G6" s="48"/>
      <c r="H6" s="48"/>
      <c r="I6" s="48"/>
      <c r="J6" s="150" t="s">
        <v>126</v>
      </c>
      <c r="K6" s="150"/>
      <c r="L6" s="151"/>
      <c r="M6" s="151"/>
      <c r="N6" s="151"/>
      <c r="O6" s="151"/>
      <c r="P6" s="151">
        <v>1226682.25</v>
      </c>
      <c r="Q6" s="151">
        <v>686823.34</v>
      </c>
      <c r="R6" s="151"/>
      <c r="S6" s="156"/>
      <c r="T6" s="156"/>
      <c r="U6" s="151">
        <v>0</v>
      </c>
      <c r="V6" s="55">
        <v>-584166.34</v>
      </c>
      <c r="W6" s="55">
        <v>-0.85053361756751</v>
      </c>
      <c r="X6" s="55"/>
      <c r="Y6" s="160"/>
      <c r="Z6" s="161"/>
      <c r="AE6" s="162"/>
    </row>
    <row r="7" customHeight="1" spans="1:31">
      <c r="A7" s="48" t="s">
        <v>131</v>
      </c>
      <c r="B7" s="48"/>
      <c r="C7" s="140" t="s">
        <v>337</v>
      </c>
      <c r="D7" s="141"/>
      <c r="E7" s="48"/>
      <c r="F7" s="48"/>
      <c r="G7" s="48"/>
      <c r="H7" s="48"/>
      <c r="I7" s="48"/>
      <c r="J7" s="150"/>
      <c r="K7" s="150"/>
      <c r="L7" s="151"/>
      <c r="M7" s="151"/>
      <c r="N7" s="151"/>
      <c r="O7" s="151"/>
      <c r="P7" s="151"/>
      <c r="Q7" s="151"/>
      <c r="R7" s="151">
        <v>43044</v>
      </c>
      <c r="S7" s="156">
        <v>25</v>
      </c>
      <c r="T7" s="156">
        <v>1</v>
      </c>
      <c r="U7" s="151">
        <v>10761</v>
      </c>
      <c r="V7" s="55"/>
      <c r="W7" s="55"/>
      <c r="X7" s="55"/>
      <c r="Y7" s="160"/>
      <c r="Z7" s="161"/>
      <c r="AE7" s="162"/>
    </row>
    <row r="8" customHeight="1" spans="1:31">
      <c r="A8" s="48" t="s">
        <v>135</v>
      </c>
      <c r="B8" s="48"/>
      <c r="C8" s="140" t="s">
        <v>338</v>
      </c>
      <c r="D8" s="141"/>
      <c r="E8" s="48"/>
      <c r="F8" s="48"/>
      <c r="G8" s="48"/>
      <c r="H8" s="48"/>
      <c r="I8" s="48"/>
      <c r="J8" s="150"/>
      <c r="K8" s="150"/>
      <c r="L8" s="151"/>
      <c r="M8" s="151"/>
      <c r="N8" s="151"/>
      <c r="O8" s="151"/>
      <c r="P8" s="151"/>
      <c r="Q8" s="151"/>
      <c r="R8" s="151">
        <v>760</v>
      </c>
      <c r="S8" s="156">
        <v>25</v>
      </c>
      <c r="T8" s="156">
        <v>1</v>
      </c>
      <c r="U8" s="151">
        <v>190</v>
      </c>
      <c r="V8" s="55"/>
      <c r="W8" s="55"/>
      <c r="X8" s="55"/>
      <c r="Y8" s="160"/>
      <c r="Z8" s="161"/>
      <c r="AE8" s="162"/>
    </row>
    <row r="9" customHeight="1" spans="1:31">
      <c r="A9" s="48" t="s">
        <v>140</v>
      </c>
      <c r="B9" s="48"/>
      <c r="C9" s="140" t="s">
        <v>338</v>
      </c>
      <c r="D9" s="141"/>
      <c r="E9" s="48"/>
      <c r="F9" s="48"/>
      <c r="G9" s="48"/>
      <c r="H9" s="48"/>
      <c r="I9" s="48"/>
      <c r="J9" s="150"/>
      <c r="K9" s="150"/>
      <c r="L9" s="151"/>
      <c r="M9" s="151"/>
      <c r="N9" s="151"/>
      <c r="O9" s="151"/>
      <c r="P9" s="151"/>
      <c r="Q9" s="151"/>
      <c r="R9" s="151">
        <v>2028</v>
      </c>
      <c r="S9" s="156">
        <v>25</v>
      </c>
      <c r="T9" s="156">
        <v>1</v>
      </c>
      <c r="U9" s="151">
        <v>507</v>
      </c>
      <c r="V9" s="55"/>
      <c r="W9" s="55"/>
      <c r="X9" s="55"/>
      <c r="Y9" s="160"/>
      <c r="Z9" s="161"/>
      <c r="AE9" s="162"/>
    </row>
    <row r="10" customHeight="1" spans="1:31">
      <c r="A10" s="48" t="s">
        <v>143</v>
      </c>
      <c r="B10" s="48"/>
      <c r="C10" s="140" t="s">
        <v>338</v>
      </c>
      <c r="D10" s="141"/>
      <c r="E10" s="48"/>
      <c r="F10" s="48"/>
      <c r="G10" s="48"/>
      <c r="H10" s="48"/>
      <c r="I10" s="48"/>
      <c r="J10" s="150"/>
      <c r="K10" s="150"/>
      <c r="L10" s="151"/>
      <c r="M10" s="151"/>
      <c r="N10" s="151"/>
      <c r="O10" s="151"/>
      <c r="P10" s="151"/>
      <c r="Q10" s="151"/>
      <c r="R10" s="151">
        <v>3300</v>
      </c>
      <c r="S10" s="156">
        <v>25</v>
      </c>
      <c r="T10" s="156">
        <v>1</v>
      </c>
      <c r="U10" s="151">
        <v>825</v>
      </c>
      <c r="V10" s="55"/>
      <c r="W10" s="55"/>
      <c r="X10" s="55"/>
      <c r="Y10" s="160"/>
      <c r="Z10" s="161"/>
      <c r="AE10" s="162"/>
    </row>
    <row r="11" customHeight="1" spans="1:31">
      <c r="A11" s="48" t="s">
        <v>145</v>
      </c>
      <c r="B11" s="48"/>
      <c r="C11" s="140" t="s">
        <v>338</v>
      </c>
      <c r="D11" s="141"/>
      <c r="E11" s="48"/>
      <c r="F11" s="48"/>
      <c r="G11" s="48"/>
      <c r="H11" s="48"/>
      <c r="I11" s="48"/>
      <c r="J11" s="150"/>
      <c r="K11" s="150"/>
      <c r="L11" s="151"/>
      <c r="M11" s="151"/>
      <c r="N11" s="151"/>
      <c r="O11" s="151"/>
      <c r="P11" s="151"/>
      <c r="Q11" s="151"/>
      <c r="R11" s="151">
        <v>129500</v>
      </c>
      <c r="S11" s="156">
        <v>25</v>
      </c>
      <c r="T11" s="156">
        <v>1</v>
      </c>
      <c r="U11" s="151">
        <v>32375</v>
      </c>
      <c r="V11" s="55"/>
      <c r="W11" s="55"/>
      <c r="X11" s="55"/>
      <c r="Y11" s="163"/>
      <c r="Z11" s="161"/>
      <c r="AE11" s="162"/>
    </row>
    <row r="12" s="125" customFormat="1" customHeight="1" spans="1:31">
      <c r="A12" s="48" t="s">
        <v>146</v>
      </c>
      <c r="B12" s="96"/>
      <c r="C12" s="141" t="s">
        <v>339</v>
      </c>
      <c r="D12" s="141"/>
      <c r="E12" s="96"/>
      <c r="F12" s="96"/>
      <c r="G12" s="96"/>
      <c r="H12" s="96"/>
      <c r="I12" s="96"/>
      <c r="J12" s="152"/>
      <c r="K12" s="152"/>
      <c r="L12" s="55"/>
      <c r="M12" s="55"/>
      <c r="N12" s="55"/>
      <c r="O12" s="55"/>
      <c r="P12" s="151"/>
      <c r="Q12" s="151"/>
      <c r="R12" s="55">
        <v>7124</v>
      </c>
      <c r="S12" s="157">
        <v>25</v>
      </c>
      <c r="T12" s="157">
        <v>1</v>
      </c>
      <c r="U12" s="151">
        <v>1781</v>
      </c>
      <c r="V12" s="55"/>
      <c r="W12" s="55"/>
      <c r="X12" s="55"/>
      <c r="Y12" s="164"/>
      <c r="Z12" s="165"/>
      <c r="AE12" s="166"/>
    </row>
    <row r="13" customHeight="1" spans="1:31">
      <c r="A13" s="48" t="s">
        <v>148</v>
      </c>
      <c r="B13" s="48"/>
      <c r="C13" s="140" t="s">
        <v>340</v>
      </c>
      <c r="D13" s="141"/>
      <c r="E13" s="48"/>
      <c r="F13" s="48"/>
      <c r="G13" s="48"/>
      <c r="H13" s="48"/>
      <c r="I13" s="48"/>
      <c r="J13" s="150"/>
      <c r="K13" s="150"/>
      <c r="L13" s="151"/>
      <c r="M13" s="151"/>
      <c r="N13" s="151"/>
      <c r="O13" s="151"/>
      <c r="P13" s="151"/>
      <c r="Q13" s="151"/>
      <c r="R13" s="151">
        <v>21646</v>
      </c>
      <c r="S13" s="156">
        <v>25</v>
      </c>
      <c r="T13" s="156">
        <v>1</v>
      </c>
      <c r="U13" s="151">
        <v>5412</v>
      </c>
      <c r="V13" s="55"/>
      <c r="W13" s="55"/>
      <c r="X13" s="55"/>
      <c r="Y13" s="160"/>
      <c r="Z13" s="161"/>
      <c r="AE13" s="162"/>
    </row>
    <row r="14" customHeight="1" spans="1:31">
      <c r="A14" s="48" t="s">
        <v>150</v>
      </c>
      <c r="B14" s="48"/>
      <c r="C14" s="142" t="s">
        <v>341</v>
      </c>
      <c r="D14" s="141"/>
      <c r="E14" s="48"/>
      <c r="F14" s="48"/>
      <c r="G14" s="48"/>
      <c r="H14" s="48"/>
      <c r="I14" s="48"/>
      <c r="J14" s="150"/>
      <c r="K14" s="150"/>
      <c r="L14" s="151"/>
      <c r="M14" s="151"/>
      <c r="N14" s="151"/>
      <c r="O14" s="151"/>
      <c r="P14" s="151"/>
      <c r="Q14" s="151"/>
      <c r="R14" s="151">
        <v>5841</v>
      </c>
      <c r="S14" s="156">
        <v>25</v>
      </c>
      <c r="T14" s="156">
        <v>1</v>
      </c>
      <c r="U14" s="151">
        <v>1460</v>
      </c>
      <c r="V14" s="55"/>
      <c r="W14" s="55"/>
      <c r="X14" s="55"/>
      <c r="Y14" s="163"/>
      <c r="Z14" s="161"/>
      <c r="AE14" s="162"/>
    </row>
    <row r="15" customHeight="1" spans="1:31">
      <c r="A15" s="48" t="s">
        <v>152</v>
      </c>
      <c r="B15" s="48"/>
      <c r="C15" s="140" t="s">
        <v>342</v>
      </c>
      <c r="D15" s="141"/>
      <c r="E15" s="48"/>
      <c r="F15" s="48"/>
      <c r="G15" s="48"/>
      <c r="H15" s="48"/>
      <c r="I15" s="48"/>
      <c r="J15" s="150"/>
      <c r="K15" s="150"/>
      <c r="L15" s="151"/>
      <c r="M15" s="151"/>
      <c r="N15" s="151"/>
      <c r="O15" s="151"/>
      <c r="P15" s="151"/>
      <c r="Q15" s="151"/>
      <c r="R15" s="151">
        <v>61946</v>
      </c>
      <c r="S15" s="156">
        <v>15</v>
      </c>
      <c r="T15" s="156">
        <v>1</v>
      </c>
      <c r="U15" s="151">
        <v>9292</v>
      </c>
      <c r="V15" s="55"/>
      <c r="W15" s="55"/>
      <c r="X15" s="55"/>
      <c r="Y15" s="160"/>
      <c r="Z15" s="161"/>
      <c r="AE15" s="162"/>
    </row>
    <row r="16" customHeight="1" spans="1:31">
      <c r="A16" s="48" t="s">
        <v>154</v>
      </c>
      <c r="B16" s="48"/>
      <c r="C16" s="140" t="s">
        <v>343</v>
      </c>
      <c r="D16" s="141"/>
      <c r="E16" s="48"/>
      <c r="F16" s="48"/>
      <c r="G16" s="48"/>
      <c r="H16" s="48"/>
      <c r="I16" s="48"/>
      <c r="J16" s="150"/>
      <c r="K16" s="150"/>
      <c r="L16" s="151"/>
      <c r="M16" s="151"/>
      <c r="N16" s="151"/>
      <c r="O16" s="151"/>
      <c r="P16" s="151"/>
      <c r="Q16" s="151"/>
      <c r="R16" s="151">
        <v>176992</v>
      </c>
      <c r="S16" s="156">
        <v>15</v>
      </c>
      <c r="T16" s="156">
        <v>1</v>
      </c>
      <c r="U16" s="151">
        <v>26549</v>
      </c>
      <c r="V16" s="55"/>
      <c r="W16" s="55"/>
      <c r="X16" s="55"/>
      <c r="Y16" s="160"/>
      <c r="Z16" s="161"/>
      <c r="AE16" s="162"/>
    </row>
    <row r="17" customHeight="1" spans="1:31">
      <c r="A17" s="48" t="s">
        <v>344</v>
      </c>
      <c r="B17" s="48"/>
      <c r="C17" s="140" t="s">
        <v>345</v>
      </c>
      <c r="D17" s="141"/>
      <c r="E17" s="48"/>
      <c r="F17" s="48"/>
      <c r="G17" s="48"/>
      <c r="H17" s="48"/>
      <c r="I17" s="48"/>
      <c r="J17" s="150"/>
      <c r="K17" s="150"/>
      <c r="L17" s="151"/>
      <c r="M17" s="151"/>
      <c r="N17" s="151"/>
      <c r="O17" s="151"/>
      <c r="P17" s="151"/>
      <c r="Q17" s="151"/>
      <c r="R17" s="151">
        <v>11151</v>
      </c>
      <c r="S17" s="156">
        <v>15</v>
      </c>
      <c r="T17" s="156">
        <v>1</v>
      </c>
      <c r="U17" s="151">
        <v>1673</v>
      </c>
      <c r="V17" s="55"/>
      <c r="W17" s="55"/>
      <c r="X17" s="55"/>
      <c r="Y17" s="160"/>
      <c r="Z17" s="161"/>
      <c r="AE17" s="162"/>
    </row>
    <row r="18" customHeight="1" spans="1:31">
      <c r="A18" s="48" t="s">
        <v>346</v>
      </c>
      <c r="B18" s="48"/>
      <c r="C18" s="140" t="s">
        <v>347</v>
      </c>
      <c r="D18" s="141"/>
      <c r="E18" s="48"/>
      <c r="F18" s="48"/>
      <c r="G18" s="48"/>
      <c r="H18" s="48"/>
      <c r="I18" s="48"/>
      <c r="J18" s="150"/>
      <c r="K18" s="150"/>
      <c r="L18" s="151"/>
      <c r="M18" s="151"/>
      <c r="N18" s="151"/>
      <c r="O18" s="151"/>
      <c r="P18" s="151"/>
      <c r="Q18" s="151"/>
      <c r="R18" s="151">
        <v>28319</v>
      </c>
      <c r="S18" s="156">
        <v>15</v>
      </c>
      <c r="T18" s="156">
        <v>1</v>
      </c>
      <c r="U18" s="151">
        <v>4248</v>
      </c>
      <c r="V18" s="55"/>
      <c r="W18" s="55"/>
      <c r="X18" s="55"/>
      <c r="Y18" s="160"/>
      <c r="Z18" s="161"/>
      <c r="AE18" s="162"/>
    </row>
    <row r="19" customHeight="1" spans="1:31">
      <c r="A19" s="48" t="s">
        <v>348</v>
      </c>
      <c r="B19" s="48"/>
      <c r="C19" s="140" t="s">
        <v>349</v>
      </c>
      <c r="D19" s="141"/>
      <c r="E19" s="48"/>
      <c r="F19" s="48"/>
      <c r="G19" s="48"/>
      <c r="H19" s="48"/>
      <c r="I19" s="48"/>
      <c r="J19" s="150"/>
      <c r="K19" s="150"/>
      <c r="L19" s="151"/>
      <c r="M19" s="151"/>
      <c r="N19" s="151"/>
      <c r="O19" s="151"/>
      <c r="P19" s="151"/>
      <c r="Q19" s="151"/>
      <c r="R19" s="151">
        <v>10089</v>
      </c>
      <c r="S19" s="156">
        <v>15</v>
      </c>
      <c r="T19" s="156">
        <v>1</v>
      </c>
      <c r="U19" s="151">
        <v>1513</v>
      </c>
      <c r="V19" s="55"/>
      <c r="W19" s="55"/>
      <c r="X19" s="55"/>
      <c r="Y19" s="160"/>
      <c r="Z19" s="161"/>
      <c r="AE19" s="162"/>
    </row>
    <row r="20" customHeight="1" spans="1:31">
      <c r="A20" s="48" t="s">
        <v>350</v>
      </c>
      <c r="B20" s="48"/>
      <c r="C20" s="140" t="s">
        <v>351</v>
      </c>
      <c r="D20" s="141"/>
      <c r="E20" s="48"/>
      <c r="F20" s="48"/>
      <c r="G20" s="48"/>
      <c r="H20" s="48"/>
      <c r="I20" s="48"/>
      <c r="J20" s="150"/>
      <c r="K20" s="150"/>
      <c r="L20" s="151"/>
      <c r="M20" s="151"/>
      <c r="N20" s="151"/>
      <c r="O20" s="151"/>
      <c r="P20" s="151"/>
      <c r="Q20" s="151"/>
      <c r="R20" s="151">
        <v>24779</v>
      </c>
      <c r="S20" s="156">
        <v>15</v>
      </c>
      <c r="T20" s="156">
        <v>1</v>
      </c>
      <c r="U20" s="151">
        <v>3717</v>
      </c>
      <c r="V20" s="55"/>
      <c r="W20" s="55"/>
      <c r="X20" s="55"/>
      <c r="Y20" s="160"/>
      <c r="Z20" s="161"/>
      <c r="AE20" s="162"/>
    </row>
    <row r="21" customHeight="1" spans="1:31">
      <c r="A21" s="48" t="s">
        <v>352</v>
      </c>
      <c r="B21" s="48"/>
      <c r="C21" s="140" t="s">
        <v>340</v>
      </c>
      <c r="D21" s="141"/>
      <c r="E21" s="48"/>
      <c r="F21" s="48"/>
      <c r="G21" s="48"/>
      <c r="H21" s="48"/>
      <c r="I21" s="48"/>
      <c r="J21" s="150"/>
      <c r="K21" s="150"/>
      <c r="L21" s="151"/>
      <c r="M21" s="151"/>
      <c r="N21" s="151"/>
      <c r="O21" s="151"/>
      <c r="P21" s="151"/>
      <c r="Q21" s="151"/>
      <c r="R21" s="151">
        <v>9416</v>
      </c>
      <c r="S21" s="156">
        <v>25</v>
      </c>
      <c r="T21" s="156">
        <v>1</v>
      </c>
      <c r="U21" s="151">
        <v>2354</v>
      </c>
      <c r="V21" s="55"/>
      <c r="W21" s="55"/>
      <c r="X21" s="55"/>
      <c r="Y21" s="160"/>
      <c r="Z21" s="161"/>
      <c r="AE21" s="162"/>
    </row>
    <row r="22" customHeight="1" spans="1:31">
      <c r="A22" s="48">
        <v>2</v>
      </c>
      <c r="B22" s="48" t="s">
        <v>353</v>
      </c>
      <c r="C22" s="140" t="s">
        <v>354</v>
      </c>
      <c r="D22" s="141" t="s">
        <v>355</v>
      </c>
      <c r="E22" s="48"/>
      <c r="F22" s="48"/>
      <c r="G22" s="48"/>
      <c r="H22" s="48"/>
      <c r="I22" s="48"/>
      <c r="J22" s="150" t="s">
        <v>126</v>
      </c>
      <c r="K22" s="150"/>
      <c r="L22" s="151"/>
      <c r="M22" s="151"/>
      <c r="N22" s="151"/>
      <c r="O22" s="151"/>
      <c r="P22" s="151">
        <v>493947.07</v>
      </c>
      <c r="Q22" s="151">
        <v>276562.63</v>
      </c>
      <c r="R22" s="151"/>
      <c r="S22" s="156"/>
      <c r="T22" s="156"/>
      <c r="U22" s="151">
        <v>0</v>
      </c>
      <c r="V22" s="55">
        <v>-264097.63</v>
      </c>
      <c r="W22" s="55">
        <v>-0.954928834745316</v>
      </c>
      <c r="X22" s="55"/>
      <c r="Y22" s="160"/>
      <c r="Z22" s="161"/>
      <c r="AE22" s="162"/>
    </row>
    <row r="23" customHeight="1" spans="1:31">
      <c r="A23" s="48" t="s">
        <v>191</v>
      </c>
      <c r="B23" s="48"/>
      <c r="C23" s="140" t="s">
        <v>337</v>
      </c>
      <c r="D23" s="141"/>
      <c r="E23" s="48"/>
      <c r="F23" s="48"/>
      <c r="G23" s="48"/>
      <c r="H23" s="48"/>
      <c r="I23" s="48"/>
      <c r="J23" s="150"/>
      <c r="K23" s="150"/>
      <c r="L23" s="151"/>
      <c r="M23" s="151"/>
      <c r="N23" s="151"/>
      <c r="O23" s="151"/>
      <c r="P23" s="151"/>
      <c r="Q23" s="151"/>
      <c r="R23" s="151">
        <v>35644</v>
      </c>
      <c r="S23" s="156">
        <v>15</v>
      </c>
      <c r="T23" s="156">
        <v>1</v>
      </c>
      <c r="U23" s="151">
        <v>5347</v>
      </c>
      <c r="V23" s="55"/>
      <c r="W23" s="55"/>
      <c r="X23" s="55"/>
      <c r="Y23" s="160"/>
      <c r="Z23" s="161"/>
      <c r="AE23" s="162"/>
    </row>
    <row r="24" customHeight="1" spans="1:31">
      <c r="A24" s="48" t="s">
        <v>195</v>
      </c>
      <c r="B24" s="48"/>
      <c r="C24" s="140" t="s">
        <v>338</v>
      </c>
      <c r="D24" s="141"/>
      <c r="E24" s="48"/>
      <c r="F24" s="48"/>
      <c r="G24" s="48"/>
      <c r="H24" s="48"/>
      <c r="I24" s="48"/>
      <c r="J24" s="150"/>
      <c r="K24" s="150"/>
      <c r="L24" s="151"/>
      <c r="M24" s="151"/>
      <c r="N24" s="151"/>
      <c r="O24" s="151"/>
      <c r="P24" s="151"/>
      <c r="Q24" s="151"/>
      <c r="R24" s="151">
        <v>12648</v>
      </c>
      <c r="S24" s="156">
        <v>15</v>
      </c>
      <c r="T24" s="156">
        <v>1</v>
      </c>
      <c r="U24" s="151">
        <v>1897</v>
      </c>
      <c r="V24" s="55"/>
      <c r="W24" s="55"/>
      <c r="X24" s="55"/>
      <c r="Y24" s="160"/>
      <c r="Z24" s="161"/>
      <c r="AE24" s="162"/>
    </row>
    <row r="25" customHeight="1" spans="1:31">
      <c r="A25" s="48" t="s">
        <v>198</v>
      </c>
      <c r="B25" s="48"/>
      <c r="C25" s="140" t="s">
        <v>338</v>
      </c>
      <c r="D25" s="141"/>
      <c r="E25" s="48"/>
      <c r="F25" s="48"/>
      <c r="G25" s="48"/>
      <c r="H25" s="48"/>
      <c r="I25" s="48"/>
      <c r="J25" s="150"/>
      <c r="K25" s="150"/>
      <c r="L25" s="151"/>
      <c r="M25" s="151"/>
      <c r="N25" s="151"/>
      <c r="O25" s="151"/>
      <c r="P25" s="151"/>
      <c r="Q25" s="151"/>
      <c r="R25" s="151">
        <v>4753</v>
      </c>
      <c r="S25" s="156">
        <v>15</v>
      </c>
      <c r="T25" s="156">
        <v>1</v>
      </c>
      <c r="U25" s="151">
        <v>713</v>
      </c>
      <c r="V25" s="55"/>
      <c r="W25" s="55"/>
      <c r="X25" s="55"/>
      <c r="Y25" s="160"/>
      <c r="Z25" s="161"/>
      <c r="AE25" s="162"/>
    </row>
    <row r="26" customHeight="1" spans="1:31">
      <c r="A26" s="48" t="s">
        <v>200</v>
      </c>
      <c r="B26" s="48"/>
      <c r="C26" s="140" t="s">
        <v>356</v>
      </c>
      <c r="D26" s="141"/>
      <c r="E26" s="48"/>
      <c r="F26" s="48"/>
      <c r="G26" s="48"/>
      <c r="H26" s="48"/>
      <c r="I26" s="48"/>
      <c r="J26" s="150"/>
      <c r="K26" s="150"/>
      <c r="L26" s="151"/>
      <c r="M26" s="151"/>
      <c r="N26" s="151"/>
      <c r="O26" s="151"/>
      <c r="P26" s="151"/>
      <c r="Q26" s="151"/>
      <c r="R26" s="151">
        <v>4425</v>
      </c>
      <c r="S26" s="156">
        <v>15</v>
      </c>
      <c r="T26" s="156">
        <v>1</v>
      </c>
      <c r="U26" s="151">
        <v>664</v>
      </c>
      <c r="V26" s="55"/>
      <c r="W26" s="55"/>
      <c r="X26" s="55"/>
      <c r="Y26" s="160"/>
      <c r="Z26" s="161"/>
      <c r="AE26" s="162"/>
    </row>
    <row r="27" customHeight="1" spans="1:31">
      <c r="A27" s="48" t="s">
        <v>203</v>
      </c>
      <c r="B27" s="48"/>
      <c r="C27" s="140" t="s">
        <v>357</v>
      </c>
      <c r="D27" s="141"/>
      <c r="E27" s="48"/>
      <c r="F27" s="48"/>
      <c r="G27" s="48"/>
      <c r="H27" s="48"/>
      <c r="I27" s="48"/>
      <c r="J27" s="150"/>
      <c r="K27" s="150"/>
      <c r="L27" s="151"/>
      <c r="M27" s="151"/>
      <c r="N27" s="151"/>
      <c r="O27" s="151"/>
      <c r="P27" s="151"/>
      <c r="Q27" s="151"/>
      <c r="R27" s="151">
        <v>13340</v>
      </c>
      <c r="S27" s="156">
        <v>15</v>
      </c>
      <c r="T27" s="156">
        <v>1</v>
      </c>
      <c r="U27" s="151">
        <v>2001</v>
      </c>
      <c r="V27" s="55"/>
      <c r="W27" s="55"/>
      <c r="X27" s="55"/>
      <c r="Y27" s="160"/>
      <c r="Z27" s="161"/>
      <c r="AE27" s="162"/>
    </row>
    <row r="28" customHeight="1" spans="1:31">
      <c r="A28" s="48" t="s">
        <v>208</v>
      </c>
      <c r="B28" s="48"/>
      <c r="C28" s="140" t="s">
        <v>358</v>
      </c>
      <c r="D28" s="141"/>
      <c r="E28" s="48"/>
      <c r="F28" s="48"/>
      <c r="G28" s="48"/>
      <c r="H28" s="48"/>
      <c r="I28" s="48"/>
      <c r="J28" s="150"/>
      <c r="K28" s="150"/>
      <c r="L28" s="151"/>
      <c r="M28" s="151"/>
      <c r="N28" s="151"/>
      <c r="O28" s="151"/>
      <c r="P28" s="151"/>
      <c r="Q28" s="151"/>
      <c r="R28" s="151">
        <v>12285</v>
      </c>
      <c r="S28" s="156">
        <v>15</v>
      </c>
      <c r="T28" s="156">
        <v>1</v>
      </c>
      <c r="U28" s="151">
        <v>1843</v>
      </c>
      <c r="V28" s="55"/>
      <c r="W28" s="55"/>
      <c r="X28" s="55"/>
      <c r="Y28" s="160"/>
      <c r="Z28" s="161"/>
      <c r="AE28" s="162"/>
    </row>
    <row r="29" hidden="1" customHeight="1" spans="1:31">
      <c r="A29" s="48">
        <v>3</v>
      </c>
      <c r="B29" s="48" t="s">
        <v>359</v>
      </c>
      <c r="C29" s="140" t="s">
        <v>360</v>
      </c>
      <c r="D29" s="141" t="s">
        <v>125</v>
      </c>
      <c r="E29" s="48">
        <v>5600</v>
      </c>
      <c r="F29" s="48"/>
      <c r="G29" s="48" t="s">
        <v>361</v>
      </c>
      <c r="H29" s="48"/>
      <c r="I29" s="48"/>
      <c r="J29" s="150" t="s">
        <v>126</v>
      </c>
      <c r="K29" s="150"/>
      <c r="L29" s="151"/>
      <c r="M29" s="151"/>
      <c r="N29" s="151"/>
      <c r="O29" s="151"/>
      <c r="P29" s="151">
        <v>9724112.16</v>
      </c>
      <c r="Q29" s="151">
        <v>5434289.22</v>
      </c>
      <c r="R29" s="151">
        <v>9615200</v>
      </c>
      <c r="S29" s="156">
        <v>57</v>
      </c>
      <c r="T29" s="156">
        <v>1</v>
      </c>
      <c r="U29" s="151">
        <v>5480664</v>
      </c>
      <c r="V29" s="55">
        <v>-428420.529999999</v>
      </c>
      <c r="W29" s="55">
        <v>-0.0725020141148665</v>
      </c>
      <c r="X29" s="55">
        <v>1717</v>
      </c>
      <c r="Y29" s="160"/>
      <c r="Z29" s="161"/>
      <c r="AE29" s="162"/>
    </row>
    <row r="30" hidden="1" customHeight="1" spans="1:31">
      <c r="A30" s="48">
        <v>4</v>
      </c>
      <c r="B30" s="48" t="s">
        <v>362</v>
      </c>
      <c r="C30" s="140" t="s">
        <v>363</v>
      </c>
      <c r="D30" s="141" t="s">
        <v>125</v>
      </c>
      <c r="E30" s="48"/>
      <c r="F30" s="48"/>
      <c r="G30" s="48"/>
      <c r="H30" s="48"/>
      <c r="I30" s="48"/>
      <c r="J30" s="150" t="s">
        <v>126</v>
      </c>
      <c r="K30" s="150"/>
      <c r="L30" s="151"/>
      <c r="M30" s="151"/>
      <c r="N30" s="151"/>
      <c r="O30" s="151"/>
      <c r="P30" s="151">
        <v>847391.79</v>
      </c>
      <c r="Q30" s="151">
        <v>474795.31</v>
      </c>
      <c r="R30" s="151">
        <v>0</v>
      </c>
      <c r="S30" s="156"/>
      <c r="T30" s="156"/>
      <c r="U30" s="151">
        <v>0</v>
      </c>
      <c r="V30" s="55"/>
      <c r="W30" s="55"/>
      <c r="X30" s="55"/>
      <c r="Y30" s="163" t="s">
        <v>364</v>
      </c>
      <c r="Z30" s="161"/>
      <c r="AE30" s="162"/>
    </row>
    <row r="31" customHeight="1" spans="1:31">
      <c r="A31" s="48">
        <v>5</v>
      </c>
      <c r="B31" s="48" t="s">
        <v>365</v>
      </c>
      <c r="C31" s="140" t="s">
        <v>366</v>
      </c>
      <c r="D31" s="141" t="s">
        <v>125</v>
      </c>
      <c r="E31" s="48"/>
      <c r="F31" s="48"/>
      <c r="G31" s="48"/>
      <c r="H31" s="48"/>
      <c r="I31" s="48"/>
      <c r="J31" s="150" t="s">
        <v>308</v>
      </c>
      <c r="K31" s="150"/>
      <c r="L31" s="151"/>
      <c r="M31" s="151"/>
      <c r="N31" s="151"/>
      <c r="O31" s="151"/>
      <c r="P31" s="151">
        <v>91867</v>
      </c>
      <c r="Q31" s="151">
        <v>55979.38</v>
      </c>
      <c r="R31" s="151">
        <v>37944</v>
      </c>
      <c r="S31" s="156">
        <v>32</v>
      </c>
      <c r="T31" s="156">
        <v>1</v>
      </c>
      <c r="U31" s="151">
        <v>12142</v>
      </c>
      <c r="V31" s="55">
        <v>-43837.38</v>
      </c>
      <c r="W31" s="55">
        <v>-0.783098705273263</v>
      </c>
      <c r="X31" s="55"/>
      <c r="Y31" s="160"/>
      <c r="Z31" s="161"/>
      <c r="AE31" s="162"/>
    </row>
    <row r="32" hidden="1" customHeight="1" spans="1:31">
      <c r="A32" s="48">
        <v>6</v>
      </c>
      <c r="B32" s="48" t="s">
        <v>367</v>
      </c>
      <c r="C32" s="140" t="s">
        <v>368</v>
      </c>
      <c r="D32" s="141" t="s">
        <v>125</v>
      </c>
      <c r="E32" s="48"/>
      <c r="F32" s="48"/>
      <c r="G32" s="48"/>
      <c r="H32" s="48"/>
      <c r="I32" s="48"/>
      <c r="J32" s="150" t="s">
        <v>126</v>
      </c>
      <c r="K32" s="150"/>
      <c r="L32" s="151"/>
      <c r="M32" s="151"/>
      <c r="N32" s="151"/>
      <c r="O32" s="151"/>
      <c r="P32" s="151">
        <v>976430</v>
      </c>
      <c r="Q32" s="151">
        <v>546756.76</v>
      </c>
      <c r="R32" s="151"/>
      <c r="S32" s="156"/>
      <c r="T32" s="156"/>
      <c r="U32" s="151">
        <v>0</v>
      </c>
      <c r="V32" s="55">
        <v>-367000.76</v>
      </c>
      <c r="W32" s="55">
        <v>-0.671232231312513</v>
      </c>
      <c r="X32" s="55"/>
      <c r="Y32" s="160"/>
      <c r="Z32" s="161"/>
      <c r="AE32" s="162"/>
    </row>
    <row r="33" hidden="1" customHeight="1" spans="1:31">
      <c r="A33" s="48" t="s">
        <v>309</v>
      </c>
      <c r="B33" s="48"/>
      <c r="C33" s="140" t="s">
        <v>369</v>
      </c>
      <c r="D33" s="141" t="s">
        <v>125</v>
      </c>
      <c r="E33" s="48"/>
      <c r="F33" s="48"/>
      <c r="G33" s="48"/>
      <c r="H33" s="48"/>
      <c r="I33" s="48"/>
      <c r="J33" s="150" t="s">
        <v>126</v>
      </c>
      <c r="K33" s="150"/>
      <c r="L33" s="151"/>
      <c r="M33" s="151"/>
      <c r="N33" s="151"/>
      <c r="O33" s="151"/>
      <c r="P33" s="151"/>
      <c r="Q33" s="151"/>
      <c r="R33" s="151">
        <v>651328</v>
      </c>
      <c r="S33" s="156">
        <v>25</v>
      </c>
      <c r="T33" s="156">
        <v>1</v>
      </c>
      <c r="U33" s="151">
        <v>162832</v>
      </c>
      <c r="V33" s="55"/>
      <c r="W33" s="55"/>
      <c r="X33" s="55"/>
      <c r="Y33" s="160" t="s">
        <v>370</v>
      </c>
      <c r="Z33" s="161"/>
      <c r="AE33" s="162"/>
    </row>
    <row r="34" hidden="1" customHeight="1" spans="1:31">
      <c r="A34" s="48" t="s">
        <v>312</v>
      </c>
      <c r="B34" s="48"/>
      <c r="C34" s="140" t="s">
        <v>371</v>
      </c>
      <c r="D34" s="141" t="s">
        <v>125</v>
      </c>
      <c r="E34" s="48"/>
      <c r="F34" s="48"/>
      <c r="G34" s="48" t="s">
        <v>372</v>
      </c>
      <c r="H34" s="48"/>
      <c r="I34" s="48"/>
      <c r="J34" s="150" t="s">
        <v>126</v>
      </c>
      <c r="K34" s="150"/>
      <c r="L34" s="151"/>
      <c r="M34" s="151"/>
      <c r="N34" s="151"/>
      <c r="O34" s="151"/>
      <c r="P34" s="151"/>
      <c r="Q34" s="151"/>
      <c r="R34" s="151">
        <v>67695</v>
      </c>
      <c r="S34" s="156">
        <v>25</v>
      </c>
      <c r="T34" s="156">
        <v>1</v>
      </c>
      <c r="U34" s="151">
        <v>16924</v>
      </c>
      <c r="V34" s="55"/>
      <c r="W34" s="55"/>
      <c r="X34" s="55"/>
      <c r="Y34" s="160"/>
      <c r="Z34" s="161"/>
      <c r="AE34" s="162"/>
    </row>
    <row r="35" customHeight="1" spans="1:31">
      <c r="A35" s="48">
        <v>7</v>
      </c>
      <c r="B35" s="48" t="s">
        <v>373</v>
      </c>
      <c r="C35" s="140" t="s">
        <v>374</v>
      </c>
      <c r="D35" s="141" t="s">
        <v>125</v>
      </c>
      <c r="E35" s="48"/>
      <c r="F35" s="48"/>
      <c r="G35" s="48" t="s">
        <v>375</v>
      </c>
      <c r="H35" s="48"/>
      <c r="I35" s="48"/>
      <c r="J35" s="150" t="s">
        <v>126</v>
      </c>
      <c r="K35" s="150"/>
      <c r="L35" s="151"/>
      <c r="M35" s="151"/>
      <c r="N35" s="151"/>
      <c r="O35" s="151"/>
      <c r="P35" s="151">
        <v>175000</v>
      </c>
      <c r="Q35" s="151">
        <v>97991.84</v>
      </c>
      <c r="R35" s="151">
        <v>111090</v>
      </c>
      <c r="S35" s="156">
        <v>25</v>
      </c>
      <c r="T35" s="156">
        <v>1</v>
      </c>
      <c r="U35" s="151">
        <v>27773</v>
      </c>
      <c r="V35" s="55">
        <v>-70218.84</v>
      </c>
      <c r="W35" s="55">
        <v>-0.716578441633507</v>
      </c>
      <c r="X35" s="55"/>
      <c r="Y35" s="160"/>
      <c r="Z35" s="161"/>
      <c r="AE35" s="162"/>
    </row>
    <row r="36" customHeight="1" spans="1:31">
      <c r="A36" s="48"/>
      <c r="B36" s="48"/>
      <c r="C36" s="140"/>
      <c r="D36" s="141"/>
      <c r="E36" s="48"/>
      <c r="F36" s="48"/>
      <c r="G36" s="48"/>
      <c r="H36" s="48"/>
      <c r="I36" s="48"/>
      <c r="J36" s="150"/>
      <c r="K36" s="150"/>
      <c r="L36" s="151"/>
      <c r="M36" s="151"/>
      <c r="N36" s="151"/>
      <c r="O36" s="151"/>
      <c r="P36" s="151"/>
      <c r="Q36" s="151"/>
      <c r="R36" s="151"/>
      <c r="S36" s="156"/>
      <c r="T36" s="156"/>
      <c r="U36" s="151"/>
      <c r="V36" s="55"/>
      <c r="W36" s="55"/>
      <c r="X36" s="55"/>
      <c r="Y36" s="160"/>
      <c r="Z36" s="161"/>
      <c r="AE36" s="162"/>
    </row>
    <row r="37" customHeight="1" spans="1:31">
      <c r="A37" s="48"/>
      <c r="B37" s="48"/>
      <c r="C37" s="140"/>
      <c r="D37" s="141"/>
      <c r="E37" s="48"/>
      <c r="F37" s="48"/>
      <c r="G37" s="48"/>
      <c r="H37" s="48"/>
      <c r="I37" s="48"/>
      <c r="J37" s="150"/>
      <c r="K37" s="150"/>
      <c r="L37" s="151"/>
      <c r="M37" s="151"/>
      <c r="N37" s="151"/>
      <c r="O37" s="151"/>
      <c r="P37" s="151"/>
      <c r="Q37" s="151"/>
      <c r="R37" s="151"/>
      <c r="S37" s="156"/>
      <c r="T37" s="156"/>
      <c r="U37" s="151"/>
      <c r="V37" s="55"/>
      <c r="W37" s="55"/>
      <c r="X37" s="55"/>
      <c r="Y37" s="160"/>
      <c r="Z37" s="161"/>
      <c r="AE37" s="162"/>
    </row>
    <row r="38" customHeight="1" spans="1:31">
      <c r="A38" s="48"/>
      <c r="B38" s="48"/>
      <c r="C38" s="140"/>
      <c r="D38" s="141"/>
      <c r="E38" s="48"/>
      <c r="F38" s="48"/>
      <c r="G38" s="48"/>
      <c r="H38" s="48"/>
      <c r="I38" s="48"/>
      <c r="J38" s="150"/>
      <c r="K38" s="150"/>
      <c r="L38" s="151"/>
      <c r="M38" s="151"/>
      <c r="N38" s="151"/>
      <c r="O38" s="151"/>
      <c r="P38" s="151"/>
      <c r="Q38" s="151"/>
      <c r="R38" s="151"/>
      <c r="S38" s="156"/>
      <c r="T38" s="156"/>
      <c r="U38" s="151"/>
      <c r="V38" s="55"/>
      <c r="W38" s="55"/>
      <c r="X38" s="55"/>
      <c r="Y38" s="160"/>
      <c r="Z38" s="161"/>
      <c r="AE38" s="162"/>
    </row>
    <row r="39" customHeight="1" spans="1:31">
      <c r="A39" s="48"/>
      <c r="B39" s="48"/>
      <c r="C39" s="140"/>
      <c r="D39" s="141"/>
      <c r="E39" s="48"/>
      <c r="F39" s="48"/>
      <c r="G39" s="48"/>
      <c r="H39" s="48"/>
      <c r="I39" s="48"/>
      <c r="J39" s="150"/>
      <c r="K39" s="150"/>
      <c r="L39" s="151"/>
      <c r="M39" s="151"/>
      <c r="N39" s="151"/>
      <c r="O39" s="151"/>
      <c r="P39" s="151"/>
      <c r="Q39" s="151"/>
      <c r="R39" s="151"/>
      <c r="S39" s="156"/>
      <c r="T39" s="156"/>
      <c r="U39" s="151"/>
      <c r="V39" s="55"/>
      <c r="W39" s="55"/>
      <c r="X39" s="55"/>
      <c r="Y39" s="160"/>
      <c r="Z39" s="161"/>
      <c r="AE39" s="162"/>
    </row>
    <row r="40" customHeight="1" spans="1:31">
      <c r="A40" s="48"/>
      <c r="B40" s="48"/>
      <c r="C40" s="140"/>
      <c r="D40" s="141"/>
      <c r="E40" s="48"/>
      <c r="F40" s="48"/>
      <c r="G40" s="48"/>
      <c r="H40" s="48"/>
      <c r="I40" s="48"/>
      <c r="J40" s="150"/>
      <c r="K40" s="150"/>
      <c r="L40" s="151"/>
      <c r="M40" s="151"/>
      <c r="N40" s="151"/>
      <c r="O40" s="151"/>
      <c r="P40" s="151"/>
      <c r="Q40" s="151"/>
      <c r="R40" s="151"/>
      <c r="S40" s="156"/>
      <c r="T40" s="156"/>
      <c r="U40" s="151"/>
      <c r="V40" s="55"/>
      <c r="W40" s="55"/>
      <c r="X40" s="55"/>
      <c r="Y40" s="160"/>
      <c r="Z40" s="161"/>
      <c r="AE40" s="162"/>
    </row>
    <row r="41" customHeight="1" spans="1:31">
      <c r="A41" s="48"/>
      <c r="B41" s="48"/>
      <c r="C41" s="140"/>
      <c r="D41" s="141"/>
      <c r="E41" s="48"/>
      <c r="F41" s="48"/>
      <c r="G41" s="48"/>
      <c r="H41" s="48"/>
      <c r="I41" s="48"/>
      <c r="J41" s="150"/>
      <c r="K41" s="150"/>
      <c r="L41" s="151"/>
      <c r="M41" s="151"/>
      <c r="N41" s="151"/>
      <c r="O41" s="151"/>
      <c r="P41" s="151"/>
      <c r="Q41" s="151"/>
      <c r="R41" s="151"/>
      <c r="S41" s="156"/>
      <c r="T41" s="156"/>
      <c r="U41" s="151"/>
      <c r="V41" s="55"/>
      <c r="W41" s="55"/>
      <c r="X41" s="55"/>
      <c r="Y41" s="160"/>
      <c r="Z41" s="161"/>
      <c r="AE41" s="162"/>
    </row>
    <row r="42" customHeight="1" spans="1:31">
      <c r="A42" s="48"/>
      <c r="B42" s="48"/>
      <c r="C42" s="142"/>
      <c r="D42" s="141"/>
      <c r="E42" s="48"/>
      <c r="F42" s="48"/>
      <c r="G42" s="48"/>
      <c r="H42" s="48"/>
      <c r="I42" s="48"/>
      <c r="J42" s="150"/>
      <c r="K42" s="150"/>
      <c r="L42" s="151"/>
      <c r="M42" s="151"/>
      <c r="N42" s="151"/>
      <c r="O42" s="151"/>
      <c r="P42" s="151">
        <v>0</v>
      </c>
      <c r="Q42" s="151">
        <v>0</v>
      </c>
      <c r="R42" s="151"/>
      <c r="S42" s="156"/>
      <c r="T42" s="156"/>
      <c r="U42" s="151"/>
      <c r="V42" s="55">
        <v>0</v>
      </c>
      <c r="W42" s="55" t="s">
        <v>18</v>
      </c>
      <c r="X42" s="55"/>
      <c r="Y42" s="160"/>
      <c r="Z42" s="161"/>
      <c r="AE42" s="162"/>
    </row>
    <row r="43" customHeight="1" spans="1:25">
      <c r="A43" s="143" t="s">
        <v>73</v>
      </c>
      <c r="B43" s="144"/>
      <c r="C43" s="145"/>
      <c r="D43" s="96"/>
      <c r="E43" s="48"/>
      <c r="F43" s="48"/>
      <c r="G43" s="48"/>
      <c r="H43" s="48"/>
      <c r="I43" s="48"/>
      <c r="J43" s="150"/>
      <c r="K43" s="150"/>
      <c r="L43" s="151">
        <v>0</v>
      </c>
      <c r="M43" s="151">
        <v>0</v>
      </c>
      <c r="N43" s="151">
        <v>0</v>
      </c>
      <c r="O43" s="151">
        <v>0</v>
      </c>
      <c r="P43" s="151">
        <f>P35+P31+P22+P6</f>
        <v>1987496.32</v>
      </c>
      <c r="Q43" s="151">
        <f>Q35+Q31+Q22+Q6</f>
        <v>1117357.19</v>
      </c>
      <c r="R43" s="151">
        <f>R7+R8+R9+R10+R11+R12+R13+R14+R15+R16+R17+R18+R19+R20+R21+R23+R24+R25+R26+R27+R28+R31+R35</f>
        <v>768064</v>
      </c>
      <c r="S43" s="151"/>
      <c r="T43" s="151"/>
      <c r="U43" s="151">
        <f>U7+U8+U9+U10+U11+U12+U13+U14+U15+U16+U17+U18+U19+U20+U21+U23+U24+U25+U26+U27+U28+U31+U35</f>
        <v>155037</v>
      </c>
      <c r="V43" s="55">
        <f>V6+V22+V31+V35</f>
        <v>-962320.19</v>
      </c>
      <c r="W43" s="55">
        <f>W35+W31+W22+W6</f>
        <v>-3.3051395992196</v>
      </c>
      <c r="X43" s="55"/>
      <c r="Y43" s="168"/>
    </row>
    <row r="44" customHeight="1" spans="1:25">
      <c r="A44" s="135" t="s">
        <v>376</v>
      </c>
      <c r="B44" s="135"/>
      <c r="C44" s="135"/>
      <c r="D44" s="96"/>
      <c r="E44" s="48"/>
      <c r="F44" s="48"/>
      <c r="G44" s="48"/>
      <c r="H44" s="48"/>
      <c r="I44" s="48"/>
      <c r="J44" s="150"/>
      <c r="K44" s="150"/>
      <c r="L44" s="151"/>
      <c r="M44" s="151"/>
      <c r="N44" s="151"/>
      <c r="O44" s="151"/>
      <c r="P44" s="151">
        <v>0</v>
      </c>
      <c r="Q44" s="151">
        <v>0</v>
      </c>
      <c r="R44" s="151"/>
      <c r="S44" s="156"/>
      <c r="T44" s="156"/>
      <c r="U44" s="151"/>
      <c r="V44" s="55">
        <v>0</v>
      </c>
      <c r="W44" s="55" t="s">
        <v>18</v>
      </c>
      <c r="X44" s="55"/>
      <c r="Y44" s="168"/>
    </row>
    <row r="45" customHeight="1" spans="1:25">
      <c r="A45" s="135" t="s">
        <v>157</v>
      </c>
      <c r="B45" s="135"/>
      <c r="C45" s="135"/>
      <c r="D45" s="96"/>
      <c r="E45" s="48"/>
      <c r="F45" s="48"/>
      <c r="G45" s="48"/>
      <c r="H45" s="48"/>
      <c r="I45" s="48"/>
      <c r="J45" s="150"/>
      <c r="K45" s="150"/>
      <c r="L45" s="151">
        <v>0</v>
      </c>
      <c r="M45" s="151">
        <v>0</v>
      </c>
      <c r="N45" s="151">
        <v>0</v>
      </c>
      <c r="O45" s="151">
        <v>0</v>
      </c>
      <c r="P45" s="151">
        <f t="shared" ref="P45:W45" si="0">P43</f>
        <v>1987496.32</v>
      </c>
      <c r="Q45" s="151">
        <f t="shared" si="0"/>
        <v>1117357.19</v>
      </c>
      <c r="R45" s="151">
        <f t="shared" si="0"/>
        <v>768064</v>
      </c>
      <c r="S45" s="151">
        <f t="shared" si="0"/>
        <v>0</v>
      </c>
      <c r="T45" s="151">
        <f t="shared" si="0"/>
        <v>0</v>
      </c>
      <c r="U45" s="151">
        <f t="shared" si="0"/>
        <v>155037</v>
      </c>
      <c r="V45" s="151">
        <f t="shared" si="0"/>
        <v>-962320.19</v>
      </c>
      <c r="W45" s="55">
        <f t="shared" si="0"/>
        <v>-3.3051395992196</v>
      </c>
      <c r="X45" s="55"/>
      <c r="Y45" s="168"/>
    </row>
    <row r="46" customHeight="1" spans="1:18">
      <c r="A46" s="146" t="s">
        <v>75</v>
      </c>
      <c r="B46" s="146"/>
      <c r="R46" s="158" t="s">
        <v>158</v>
      </c>
    </row>
  </sheetData>
  <mergeCells count="23">
    <mergeCell ref="A2:Y2"/>
    <mergeCell ref="L4:M4"/>
    <mergeCell ref="N4:O4"/>
    <mergeCell ref="P4:Q4"/>
    <mergeCell ref="R4:U4"/>
    <mergeCell ref="A43:C43"/>
    <mergeCell ref="A44:C44"/>
    <mergeCell ref="A45:C4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V4:V5"/>
    <mergeCell ref="W4:W5"/>
    <mergeCell ref="X4:X5"/>
    <mergeCell ref="Y4:Y5"/>
  </mergeCells>
  <hyperlinks>
    <hyperlink ref="A1" location="索引目录!E37" display="返回索引页"/>
    <hyperlink ref="C1" location="固定资产汇总!B10" display="返回"/>
  </hyperlinks>
  <printOptions horizontalCentered="1"/>
  <pageMargins left="0.747916666666667" right="0.590277777777778" top="0.550694444444444" bottom="0.550694444444444" header="0.708333333333333" footer="0.511811023622047"/>
  <pageSetup paperSize="9" scale="81" fitToHeight="0" orientation="landscape" verticalDpi="600"/>
  <headerFooter alignWithMargins="0" scaleWithDoc="0">
    <oddHeader>&amp;R&amp;"宋体,常规"&amp;10表&amp;"Times New Roman,常规"4-6-3
&amp;"宋体,常规"共&amp;"Times New Roman,常规"&amp;N&amp;"宋体,常规"页第&amp;"Times New Roman,常规"&amp;P&amp;"宋体,常规"页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1"/>
  <sheetViews>
    <sheetView workbookViewId="0">
      <selection activeCell="Q30" sqref="Q30"/>
    </sheetView>
  </sheetViews>
  <sheetFormatPr defaultColWidth="9" defaultRowHeight="15.75" customHeight="1"/>
  <cols>
    <col min="1" max="1" width="4.875" style="127" customWidth="1"/>
    <col min="2" max="2" width="7.875" style="127" customWidth="1"/>
    <col min="3" max="3" width="19.875" style="127" customWidth="1"/>
    <col min="4" max="4" width="8.5" style="125" customWidth="1" outlineLevel="1"/>
    <col min="5" max="5" width="6" style="127"/>
    <col min="6" max="6" width="0.5" style="127" customWidth="1"/>
    <col min="7" max="7" width="14.625" style="127" customWidth="1"/>
    <col min="8" max="8" width="4.25" style="127" hidden="1" customWidth="1"/>
    <col min="9" max="9" width="9.5" style="127" hidden="1" customWidth="1"/>
    <col min="10" max="10" width="8.5" style="127"/>
    <col min="11" max="11" width="8.5" style="127" hidden="1" customWidth="1" outlineLevel="1"/>
    <col min="12" max="15" width="11" style="127" hidden="1" customWidth="1" outlineLevel="2"/>
    <col min="16" max="16" width="11.2833333333333" style="127" customWidth="1" collapsed="1"/>
    <col min="17" max="17" width="9.875" style="127" customWidth="1"/>
    <col min="18" max="18" width="11.6416666666667" style="127" customWidth="1"/>
    <col min="19" max="20" width="6.625" style="127" hidden="1" customWidth="1"/>
    <col min="21" max="21" width="11.5" style="127" customWidth="1"/>
    <col min="22" max="22" width="11" style="127" hidden="1" customWidth="1"/>
    <col min="23" max="23" width="8.25" style="127" hidden="1" customWidth="1"/>
    <col min="24" max="24" width="1.65833333333333" style="127" hidden="1" customWidth="1"/>
    <col min="25" max="25" width="10.75" style="127" customWidth="1"/>
    <col min="26" max="16384" width="9" style="127"/>
  </cols>
  <sheetData>
    <row r="1" s="125" customFormat="1" ht="14.25" spans="1:25">
      <c r="A1" s="129" t="s">
        <v>0</v>
      </c>
      <c r="B1" s="129"/>
      <c r="C1" s="5" t="s">
        <v>31</v>
      </c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2" s="126" customFormat="1" ht="30" customHeight="1" spans="1:25">
      <c r="A2" s="131" t="s">
        <v>377</v>
      </c>
      <c r="B2" s="131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</row>
    <row r="3" s="127" customFormat="1" customHeight="1" spans="1:25">
      <c r="A3" s="133" t="s">
        <v>2</v>
      </c>
      <c r="B3" s="133"/>
      <c r="D3" s="125"/>
      <c r="H3" s="134"/>
      <c r="I3" s="134"/>
      <c r="J3" s="134"/>
      <c r="K3" s="134"/>
      <c r="Y3" s="159" t="s">
        <v>33</v>
      </c>
    </row>
    <row r="4" s="128" customFormat="1" customHeight="1" spans="1:25">
      <c r="A4" s="135" t="s">
        <v>34</v>
      </c>
      <c r="B4" s="136" t="s">
        <v>161</v>
      </c>
      <c r="C4" s="48" t="s">
        <v>162</v>
      </c>
      <c r="D4" s="137" t="s">
        <v>112</v>
      </c>
      <c r="E4" s="46" t="s">
        <v>164</v>
      </c>
      <c r="F4" s="46" t="s">
        <v>331</v>
      </c>
      <c r="G4" s="46" t="s">
        <v>332</v>
      </c>
      <c r="H4" s="46" t="s">
        <v>163</v>
      </c>
      <c r="I4" s="46" t="s">
        <v>333</v>
      </c>
      <c r="J4" s="46" t="s">
        <v>334</v>
      </c>
      <c r="K4" s="85" t="s">
        <v>117</v>
      </c>
      <c r="L4" s="135" t="s">
        <v>6</v>
      </c>
      <c r="M4" s="48"/>
      <c r="N4" s="147" t="s">
        <v>41</v>
      </c>
      <c r="O4" s="148"/>
      <c r="P4" s="149" t="s">
        <v>7</v>
      </c>
      <c r="Q4" s="153"/>
      <c r="R4" s="135" t="s">
        <v>8</v>
      </c>
      <c r="S4" s="48"/>
      <c r="T4" s="48"/>
      <c r="U4" s="48"/>
      <c r="V4" s="45" t="s">
        <v>9</v>
      </c>
      <c r="W4" s="46" t="s">
        <v>79</v>
      </c>
      <c r="X4" s="154" t="s">
        <v>118</v>
      </c>
      <c r="Y4" s="46" t="s">
        <v>42</v>
      </c>
    </row>
    <row r="5" s="128" customFormat="1" customHeight="1" spans="1:25">
      <c r="A5" s="48"/>
      <c r="B5" s="138"/>
      <c r="C5" s="48"/>
      <c r="D5" s="139"/>
      <c r="E5" s="48"/>
      <c r="F5" s="48"/>
      <c r="G5" s="48"/>
      <c r="H5" s="48"/>
      <c r="I5" s="48"/>
      <c r="J5" s="48"/>
      <c r="K5" s="86"/>
      <c r="L5" s="135" t="s">
        <v>120</v>
      </c>
      <c r="M5" s="135" t="s">
        <v>121</v>
      </c>
      <c r="N5" s="135" t="s">
        <v>120</v>
      </c>
      <c r="O5" s="135" t="s">
        <v>121</v>
      </c>
      <c r="P5" s="135" t="s">
        <v>120</v>
      </c>
      <c r="Q5" s="135" t="s">
        <v>121</v>
      </c>
      <c r="R5" s="135" t="s">
        <v>120</v>
      </c>
      <c r="S5" s="135" t="s">
        <v>122</v>
      </c>
      <c r="T5" s="135" t="s">
        <v>47</v>
      </c>
      <c r="U5" s="135" t="s">
        <v>121</v>
      </c>
      <c r="V5" s="47"/>
      <c r="W5" s="48"/>
      <c r="X5" s="155"/>
      <c r="Y5" s="48"/>
    </row>
    <row r="6" s="127" customFormat="1" hidden="1" customHeight="1" spans="1:31">
      <c r="A6" s="48">
        <v>1</v>
      </c>
      <c r="B6" s="48" t="s">
        <v>335</v>
      </c>
      <c r="C6" s="140" t="s">
        <v>336</v>
      </c>
      <c r="D6" s="141" t="s">
        <v>125</v>
      </c>
      <c r="E6" s="48"/>
      <c r="F6" s="48"/>
      <c r="G6" s="48"/>
      <c r="H6" s="48"/>
      <c r="I6" s="48"/>
      <c r="J6" s="150" t="s">
        <v>126</v>
      </c>
      <c r="K6" s="150"/>
      <c r="L6" s="151"/>
      <c r="M6" s="151"/>
      <c r="N6" s="151"/>
      <c r="O6" s="151"/>
      <c r="P6" s="151">
        <v>1226682.25</v>
      </c>
      <c r="Q6" s="151">
        <v>686823.34</v>
      </c>
      <c r="R6" s="151"/>
      <c r="S6" s="156"/>
      <c r="T6" s="156"/>
      <c r="U6" s="151">
        <v>0</v>
      </c>
      <c r="V6" s="55">
        <v>-584166.34</v>
      </c>
      <c r="W6" s="55">
        <v>-0.85053361756751</v>
      </c>
      <c r="X6" s="55"/>
      <c r="Y6" s="160"/>
      <c r="Z6" s="161"/>
      <c r="AE6" s="162"/>
    </row>
    <row r="7" s="127" customFormat="1" hidden="1" customHeight="1" spans="1:31">
      <c r="A7" s="48" t="s">
        <v>131</v>
      </c>
      <c r="B7" s="48"/>
      <c r="C7" s="140" t="s">
        <v>337</v>
      </c>
      <c r="D7" s="141"/>
      <c r="E7" s="48"/>
      <c r="F7" s="48"/>
      <c r="G7" s="48"/>
      <c r="H7" s="48"/>
      <c r="I7" s="48"/>
      <c r="J7" s="150"/>
      <c r="K7" s="150"/>
      <c r="L7" s="151"/>
      <c r="M7" s="151"/>
      <c r="N7" s="151"/>
      <c r="O7" s="151"/>
      <c r="P7" s="151"/>
      <c r="Q7" s="151"/>
      <c r="R7" s="151">
        <v>43044</v>
      </c>
      <c r="S7" s="156">
        <v>25</v>
      </c>
      <c r="T7" s="156">
        <v>1</v>
      </c>
      <c r="U7" s="151">
        <v>10761</v>
      </c>
      <c r="V7" s="55"/>
      <c r="W7" s="55"/>
      <c r="X7" s="55"/>
      <c r="Y7" s="160"/>
      <c r="Z7" s="161"/>
      <c r="AE7" s="162"/>
    </row>
    <row r="8" s="127" customFormat="1" hidden="1" customHeight="1" spans="1:31">
      <c r="A8" s="48" t="s">
        <v>135</v>
      </c>
      <c r="B8" s="48"/>
      <c r="C8" s="140" t="s">
        <v>338</v>
      </c>
      <c r="D8" s="141"/>
      <c r="E8" s="48"/>
      <c r="F8" s="48"/>
      <c r="G8" s="48"/>
      <c r="H8" s="48"/>
      <c r="I8" s="48"/>
      <c r="J8" s="150"/>
      <c r="K8" s="150"/>
      <c r="L8" s="151"/>
      <c r="M8" s="151"/>
      <c r="N8" s="151"/>
      <c r="O8" s="151"/>
      <c r="P8" s="151"/>
      <c r="Q8" s="151"/>
      <c r="R8" s="151">
        <v>760</v>
      </c>
      <c r="S8" s="156">
        <v>25</v>
      </c>
      <c r="T8" s="156">
        <v>1</v>
      </c>
      <c r="U8" s="151">
        <v>190</v>
      </c>
      <c r="V8" s="55"/>
      <c r="W8" s="55"/>
      <c r="X8" s="55"/>
      <c r="Y8" s="160"/>
      <c r="Z8" s="161"/>
      <c r="AE8" s="162"/>
    </row>
    <row r="9" s="127" customFormat="1" hidden="1" customHeight="1" spans="1:31">
      <c r="A9" s="48" t="s">
        <v>140</v>
      </c>
      <c r="B9" s="48"/>
      <c r="C9" s="140" t="s">
        <v>338</v>
      </c>
      <c r="D9" s="141"/>
      <c r="E9" s="48"/>
      <c r="F9" s="48"/>
      <c r="G9" s="48"/>
      <c r="H9" s="48"/>
      <c r="I9" s="48"/>
      <c r="J9" s="150"/>
      <c r="K9" s="150"/>
      <c r="L9" s="151"/>
      <c r="M9" s="151"/>
      <c r="N9" s="151"/>
      <c r="O9" s="151"/>
      <c r="P9" s="151"/>
      <c r="Q9" s="151"/>
      <c r="R9" s="151">
        <v>2028</v>
      </c>
      <c r="S9" s="156">
        <v>25</v>
      </c>
      <c r="T9" s="156">
        <v>1</v>
      </c>
      <c r="U9" s="151">
        <v>507</v>
      </c>
      <c r="V9" s="55"/>
      <c r="W9" s="55"/>
      <c r="X9" s="55"/>
      <c r="Y9" s="160"/>
      <c r="Z9" s="161"/>
      <c r="AE9" s="162"/>
    </row>
    <row r="10" s="127" customFormat="1" hidden="1" customHeight="1" spans="1:31">
      <c r="A10" s="48" t="s">
        <v>143</v>
      </c>
      <c r="B10" s="48"/>
      <c r="C10" s="140" t="s">
        <v>338</v>
      </c>
      <c r="D10" s="141"/>
      <c r="E10" s="48"/>
      <c r="F10" s="48"/>
      <c r="G10" s="48"/>
      <c r="H10" s="48"/>
      <c r="I10" s="48"/>
      <c r="J10" s="150"/>
      <c r="K10" s="150"/>
      <c r="L10" s="151"/>
      <c r="M10" s="151"/>
      <c r="N10" s="151"/>
      <c r="O10" s="151"/>
      <c r="P10" s="151"/>
      <c r="Q10" s="151"/>
      <c r="R10" s="151">
        <v>3300</v>
      </c>
      <c r="S10" s="156">
        <v>25</v>
      </c>
      <c r="T10" s="156">
        <v>1</v>
      </c>
      <c r="U10" s="151">
        <v>825</v>
      </c>
      <c r="V10" s="55"/>
      <c r="W10" s="55"/>
      <c r="X10" s="55"/>
      <c r="Y10" s="160"/>
      <c r="Z10" s="161"/>
      <c r="AE10" s="162"/>
    </row>
    <row r="11" s="127" customFormat="1" hidden="1" customHeight="1" spans="1:31">
      <c r="A11" s="48" t="s">
        <v>145</v>
      </c>
      <c r="B11" s="48"/>
      <c r="C11" s="140" t="s">
        <v>338</v>
      </c>
      <c r="D11" s="141"/>
      <c r="E11" s="48"/>
      <c r="F11" s="48"/>
      <c r="G11" s="48"/>
      <c r="H11" s="48"/>
      <c r="I11" s="48"/>
      <c r="J11" s="150"/>
      <c r="K11" s="150"/>
      <c r="L11" s="151"/>
      <c r="M11" s="151"/>
      <c r="N11" s="151"/>
      <c r="O11" s="151"/>
      <c r="P11" s="151"/>
      <c r="Q11" s="151"/>
      <c r="R11" s="151">
        <v>129500</v>
      </c>
      <c r="S11" s="156">
        <v>25</v>
      </c>
      <c r="T11" s="156">
        <v>1</v>
      </c>
      <c r="U11" s="151">
        <v>32375</v>
      </c>
      <c r="V11" s="55"/>
      <c r="W11" s="55"/>
      <c r="X11" s="55"/>
      <c r="Y11" s="163"/>
      <c r="Z11" s="161"/>
      <c r="AE11" s="162"/>
    </row>
    <row r="12" s="125" customFormat="1" hidden="1" customHeight="1" spans="1:31">
      <c r="A12" s="48" t="s">
        <v>146</v>
      </c>
      <c r="B12" s="96"/>
      <c r="C12" s="141" t="s">
        <v>339</v>
      </c>
      <c r="D12" s="141"/>
      <c r="E12" s="96"/>
      <c r="F12" s="96"/>
      <c r="G12" s="96"/>
      <c r="H12" s="96"/>
      <c r="I12" s="96"/>
      <c r="J12" s="152"/>
      <c r="K12" s="152"/>
      <c r="L12" s="55"/>
      <c r="M12" s="55"/>
      <c r="N12" s="55"/>
      <c r="O12" s="55"/>
      <c r="P12" s="151"/>
      <c r="Q12" s="151"/>
      <c r="R12" s="55">
        <v>7124</v>
      </c>
      <c r="S12" s="157">
        <v>25</v>
      </c>
      <c r="T12" s="157">
        <v>1</v>
      </c>
      <c r="U12" s="151">
        <v>1781</v>
      </c>
      <c r="V12" s="55"/>
      <c r="W12" s="55"/>
      <c r="X12" s="55"/>
      <c r="Y12" s="164"/>
      <c r="Z12" s="165"/>
      <c r="AE12" s="166"/>
    </row>
    <row r="13" s="127" customFormat="1" hidden="1" customHeight="1" spans="1:31">
      <c r="A13" s="48" t="s">
        <v>148</v>
      </c>
      <c r="B13" s="48"/>
      <c r="C13" s="140" t="s">
        <v>340</v>
      </c>
      <c r="D13" s="141"/>
      <c r="E13" s="48"/>
      <c r="F13" s="48"/>
      <c r="G13" s="48"/>
      <c r="H13" s="48"/>
      <c r="I13" s="48"/>
      <c r="J13" s="150"/>
      <c r="K13" s="150"/>
      <c r="L13" s="151"/>
      <c r="M13" s="151"/>
      <c r="N13" s="151"/>
      <c r="O13" s="151"/>
      <c r="P13" s="151"/>
      <c r="Q13" s="151"/>
      <c r="R13" s="151">
        <v>21646</v>
      </c>
      <c r="S13" s="156">
        <v>25</v>
      </c>
      <c r="T13" s="156">
        <v>1</v>
      </c>
      <c r="U13" s="151">
        <v>5412</v>
      </c>
      <c r="V13" s="55"/>
      <c r="W13" s="55"/>
      <c r="X13" s="55"/>
      <c r="Y13" s="160"/>
      <c r="Z13" s="161"/>
      <c r="AE13" s="162"/>
    </row>
    <row r="14" s="127" customFormat="1" hidden="1" customHeight="1" spans="1:31">
      <c r="A14" s="48" t="s">
        <v>150</v>
      </c>
      <c r="B14" s="48"/>
      <c r="C14" s="142" t="s">
        <v>341</v>
      </c>
      <c r="D14" s="141"/>
      <c r="E14" s="48"/>
      <c r="F14" s="48"/>
      <c r="G14" s="48"/>
      <c r="H14" s="48"/>
      <c r="I14" s="48"/>
      <c r="J14" s="150"/>
      <c r="K14" s="150"/>
      <c r="L14" s="151"/>
      <c r="M14" s="151"/>
      <c r="N14" s="151"/>
      <c r="O14" s="151"/>
      <c r="P14" s="151"/>
      <c r="Q14" s="151"/>
      <c r="R14" s="151">
        <v>5841</v>
      </c>
      <c r="S14" s="156">
        <v>25</v>
      </c>
      <c r="T14" s="156">
        <v>1</v>
      </c>
      <c r="U14" s="151">
        <v>1460</v>
      </c>
      <c r="V14" s="55"/>
      <c r="W14" s="55"/>
      <c r="X14" s="55"/>
      <c r="Y14" s="163"/>
      <c r="Z14" s="161"/>
      <c r="AE14" s="162"/>
    </row>
    <row r="15" s="127" customFormat="1" hidden="1" customHeight="1" spans="1:31">
      <c r="A15" s="48" t="s">
        <v>152</v>
      </c>
      <c r="B15" s="48"/>
      <c r="C15" s="140" t="s">
        <v>342</v>
      </c>
      <c r="D15" s="141"/>
      <c r="E15" s="48"/>
      <c r="F15" s="48"/>
      <c r="G15" s="48"/>
      <c r="H15" s="48"/>
      <c r="I15" s="48"/>
      <c r="J15" s="150"/>
      <c r="K15" s="150"/>
      <c r="L15" s="151"/>
      <c r="M15" s="151"/>
      <c r="N15" s="151"/>
      <c r="O15" s="151"/>
      <c r="P15" s="151"/>
      <c r="Q15" s="151"/>
      <c r="R15" s="151">
        <v>61946</v>
      </c>
      <c r="S15" s="156">
        <v>15</v>
      </c>
      <c r="T15" s="156">
        <v>1</v>
      </c>
      <c r="U15" s="151">
        <v>9292</v>
      </c>
      <c r="V15" s="55"/>
      <c r="W15" s="55"/>
      <c r="X15" s="55"/>
      <c r="Y15" s="160"/>
      <c r="Z15" s="161"/>
      <c r="AE15" s="162"/>
    </row>
    <row r="16" s="127" customFormat="1" hidden="1" customHeight="1" spans="1:31">
      <c r="A16" s="48" t="s">
        <v>154</v>
      </c>
      <c r="B16" s="48"/>
      <c r="C16" s="140" t="s">
        <v>343</v>
      </c>
      <c r="D16" s="141"/>
      <c r="E16" s="48"/>
      <c r="F16" s="48"/>
      <c r="G16" s="48"/>
      <c r="H16" s="48"/>
      <c r="I16" s="48"/>
      <c r="J16" s="150"/>
      <c r="K16" s="150"/>
      <c r="L16" s="151"/>
      <c r="M16" s="151"/>
      <c r="N16" s="151"/>
      <c r="O16" s="151"/>
      <c r="P16" s="151"/>
      <c r="Q16" s="151"/>
      <c r="R16" s="151">
        <v>176992</v>
      </c>
      <c r="S16" s="156">
        <v>15</v>
      </c>
      <c r="T16" s="156">
        <v>1</v>
      </c>
      <c r="U16" s="151">
        <v>26549</v>
      </c>
      <c r="V16" s="55"/>
      <c r="W16" s="55"/>
      <c r="X16" s="55"/>
      <c r="Y16" s="160"/>
      <c r="Z16" s="161"/>
      <c r="AE16" s="162"/>
    </row>
    <row r="17" s="127" customFormat="1" hidden="1" customHeight="1" spans="1:31">
      <c r="A17" s="48" t="s">
        <v>344</v>
      </c>
      <c r="B17" s="48"/>
      <c r="C17" s="140" t="s">
        <v>345</v>
      </c>
      <c r="D17" s="141"/>
      <c r="E17" s="48"/>
      <c r="F17" s="48"/>
      <c r="G17" s="48"/>
      <c r="H17" s="48"/>
      <c r="I17" s="48"/>
      <c r="J17" s="150"/>
      <c r="K17" s="150"/>
      <c r="L17" s="151"/>
      <c r="M17" s="151"/>
      <c r="N17" s="151"/>
      <c r="O17" s="151"/>
      <c r="P17" s="151"/>
      <c r="Q17" s="151"/>
      <c r="R17" s="151">
        <v>11151</v>
      </c>
      <c r="S17" s="156">
        <v>15</v>
      </c>
      <c r="T17" s="156">
        <v>1</v>
      </c>
      <c r="U17" s="151">
        <v>1673</v>
      </c>
      <c r="V17" s="55"/>
      <c r="W17" s="55"/>
      <c r="X17" s="55"/>
      <c r="Y17" s="160"/>
      <c r="Z17" s="161"/>
      <c r="AE17" s="162"/>
    </row>
    <row r="18" s="127" customFormat="1" hidden="1" customHeight="1" spans="1:31">
      <c r="A18" s="48" t="s">
        <v>346</v>
      </c>
      <c r="B18" s="48"/>
      <c r="C18" s="140" t="s">
        <v>347</v>
      </c>
      <c r="D18" s="141"/>
      <c r="E18" s="48"/>
      <c r="F18" s="48"/>
      <c r="G18" s="48"/>
      <c r="H18" s="48"/>
      <c r="I18" s="48"/>
      <c r="J18" s="150"/>
      <c r="K18" s="150"/>
      <c r="L18" s="151"/>
      <c r="M18" s="151"/>
      <c r="N18" s="151"/>
      <c r="O18" s="151"/>
      <c r="P18" s="151"/>
      <c r="Q18" s="151"/>
      <c r="R18" s="151">
        <v>28319</v>
      </c>
      <c r="S18" s="156">
        <v>15</v>
      </c>
      <c r="T18" s="156">
        <v>1</v>
      </c>
      <c r="U18" s="151">
        <v>4248</v>
      </c>
      <c r="V18" s="55"/>
      <c r="W18" s="55"/>
      <c r="X18" s="55"/>
      <c r="Y18" s="160"/>
      <c r="Z18" s="161"/>
      <c r="AE18" s="162"/>
    </row>
    <row r="19" s="127" customFormat="1" hidden="1" customHeight="1" spans="1:31">
      <c r="A19" s="48" t="s">
        <v>348</v>
      </c>
      <c r="B19" s="48"/>
      <c r="C19" s="140" t="s">
        <v>349</v>
      </c>
      <c r="D19" s="141"/>
      <c r="E19" s="48"/>
      <c r="F19" s="48"/>
      <c r="G19" s="48"/>
      <c r="H19" s="48"/>
      <c r="I19" s="48"/>
      <c r="J19" s="150"/>
      <c r="K19" s="150"/>
      <c r="L19" s="151"/>
      <c r="M19" s="151"/>
      <c r="N19" s="151"/>
      <c r="O19" s="151"/>
      <c r="P19" s="151"/>
      <c r="Q19" s="151"/>
      <c r="R19" s="151">
        <v>10089</v>
      </c>
      <c r="S19" s="156">
        <v>15</v>
      </c>
      <c r="T19" s="156">
        <v>1</v>
      </c>
      <c r="U19" s="151">
        <v>1513</v>
      </c>
      <c r="V19" s="55"/>
      <c r="W19" s="55"/>
      <c r="X19" s="55"/>
      <c r="Y19" s="160"/>
      <c r="Z19" s="161"/>
      <c r="AE19" s="162"/>
    </row>
    <row r="20" s="127" customFormat="1" hidden="1" customHeight="1" spans="1:31">
      <c r="A20" s="48" t="s">
        <v>350</v>
      </c>
      <c r="B20" s="48"/>
      <c r="C20" s="140" t="s">
        <v>351</v>
      </c>
      <c r="D20" s="141"/>
      <c r="E20" s="48"/>
      <c r="F20" s="48"/>
      <c r="G20" s="48"/>
      <c r="H20" s="48"/>
      <c r="I20" s="48"/>
      <c r="J20" s="150"/>
      <c r="K20" s="150"/>
      <c r="L20" s="151"/>
      <c r="M20" s="151"/>
      <c r="N20" s="151"/>
      <c r="O20" s="151"/>
      <c r="P20" s="151"/>
      <c r="Q20" s="151"/>
      <c r="R20" s="151">
        <v>24779</v>
      </c>
      <c r="S20" s="156">
        <v>15</v>
      </c>
      <c r="T20" s="156">
        <v>1</v>
      </c>
      <c r="U20" s="151">
        <v>3717</v>
      </c>
      <c r="V20" s="55"/>
      <c r="W20" s="55"/>
      <c r="X20" s="55"/>
      <c r="Y20" s="160"/>
      <c r="Z20" s="161"/>
      <c r="AE20" s="162"/>
    </row>
    <row r="21" s="127" customFormat="1" hidden="1" customHeight="1" spans="1:31">
      <c r="A21" s="48" t="s">
        <v>352</v>
      </c>
      <c r="B21" s="48"/>
      <c r="C21" s="140" t="s">
        <v>340</v>
      </c>
      <c r="D21" s="141"/>
      <c r="E21" s="48"/>
      <c r="F21" s="48"/>
      <c r="G21" s="48"/>
      <c r="H21" s="48"/>
      <c r="I21" s="48"/>
      <c r="J21" s="150"/>
      <c r="K21" s="150"/>
      <c r="L21" s="151"/>
      <c r="M21" s="151"/>
      <c r="N21" s="151"/>
      <c r="O21" s="151"/>
      <c r="P21" s="151"/>
      <c r="Q21" s="151"/>
      <c r="R21" s="151">
        <v>9416</v>
      </c>
      <c r="S21" s="156">
        <v>25</v>
      </c>
      <c r="T21" s="156">
        <v>1</v>
      </c>
      <c r="U21" s="151">
        <v>2354</v>
      </c>
      <c r="V21" s="55"/>
      <c r="W21" s="55"/>
      <c r="X21" s="55"/>
      <c r="Y21" s="160"/>
      <c r="Z21" s="161"/>
      <c r="AE21" s="162"/>
    </row>
    <row r="22" s="127" customFormat="1" hidden="1" customHeight="1" spans="1:31">
      <c r="A22" s="48">
        <v>2</v>
      </c>
      <c r="B22" s="48" t="s">
        <v>353</v>
      </c>
      <c r="C22" s="140" t="s">
        <v>354</v>
      </c>
      <c r="D22" s="141" t="s">
        <v>355</v>
      </c>
      <c r="E22" s="48"/>
      <c r="F22" s="48"/>
      <c r="G22" s="48"/>
      <c r="H22" s="48"/>
      <c r="I22" s="48"/>
      <c r="J22" s="150" t="s">
        <v>126</v>
      </c>
      <c r="K22" s="150"/>
      <c r="L22" s="151"/>
      <c r="M22" s="151"/>
      <c r="N22" s="151"/>
      <c r="O22" s="151"/>
      <c r="P22" s="151">
        <v>493947.07</v>
      </c>
      <c r="Q22" s="151">
        <v>276562.63</v>
      </c>
      <c r="R22" s="151"/>
      <c r="S22" s="156"/>
      <c r="T22" s="156"/>
      <c r="U22" s="151">
        <v>0</v>
      </c>
      <c r="V22" s="55">
        <v>-264097.63</v>
      </c>
      <c r="W22" s="55">
        <v>-0.954928834745316</v>
      </c>
      <c r="X22" s="55"/>
      <c r="Y22" s="160"/>
      <c r="Z22" s="161"/>
      <c r="AE22" s="162"/>
    </row>
    <row r="23" s="127" customFormat="1" hidden="1" customHeight="1" spans="1:31">
      <c r="A23" s="48" t="s">
        <v>191</v>
      </c>
      <c r="B23" s="48"/>
      <c r="C23" s="140" t="s">
        <v>337</v>
      </c>
      <c r="D23" s="141"/>
      <c r="E23" s="48"/>
      <c r="F23" s="48"/>
      <c r="G23" s="48"/>
      <c r="H23" s="48"/>
      <c r="I23" s="48"/>
      <c r="J23" s="150"/>
      <c r="K23" s="150"/>
      <c r="L23" s="151"/>
      <c r="M23" s="151"/>
      <c r="N23" s="151"/>
      <c r="O23" s="151"/>
      <c r="P23" s="151"/>
      <c r="Q23" s="151"/>
      <c r="R23" s="151">
        <v>35644</v>
      </c>
      <c r="S23" s="156">
        <v>15</v>
      </c>
      <c r="T23" s="156">
        <v>1</v>
      </c>
      <c r="U23" s="151">
        <v>5347</v>
      </c>
      <c r="V23" s="55"/>
      <c r="W23" s="55"/>
      <c r="X23" s="55"/>
      <c r="Y23" s="160"/>
      <c r="Z23" s="161"/>
      <c r="AE23" s="162"/>
    </row>
    <row r="24" s="127" customFormat="1" hidden="1" customHeight="1" spans="1:31">
      <c r="A24" s="48" t="s">
        <v>195</v>
      </c>
      <c r="B24" s="48"/>
      <c r="C24" s="140" t="s">
        <v>338</v>
      </c>
      <c r="D24" s="141"/>
      <c r="E24" s="48"/>
      <c r="F24" s="48"/>
      <c r="G24" s="48"/>
      <c r="H24" s="48"/>
      <c r="I24" s="48"/>
      <c r="J24" s="150"/>
      <c r="K24" s="150"/>
      <c r="L24" s="151"/>
      <c r="M24" s="151"/>
      <c r="N24" s="151"/>
      <c r="O24" s="151"/>
      <c r="P24" s="151"/>
      <c r="Q24" s="151"/>
      <c r="R24" s="151">
        <v>12648</v>
      </c>
      <c r="S24" s="156">
        <v>15</v>
      </c>
      <c r="T24" s="156">
        <v>1</v>
      </c>
      <c r="U24" s="151">
        <v>1897</v>
      </c>
      <c r="V24" s="55"/>
      <c r="W24" s="55"/>
      <c r="X24" s="55"/>
      <c r="Y24" s="160"/>
      <c r="Z24" s="161"/>
      <c r="AE24" s="162"/>
    </row>
    <row r="25" s="127" customFormat="1" hidden="1" customHeight="1" spans="1:31">
      <c r="A25" s="48" t="s">
        <v>198</v>
      </c>
      <c r="B25" s="48"/>
      <c r="C25" s="140" t="s">
        <v>338</v>
      </c>
      <c r="D25" s="141"/>
      <c r="E25" s="48"/>
      <c r="F25" s="48"/>
      <c r="G25" s="48"/>
      <c r="H25" s="48"/>
      <c r="I25" s="48"/>
      <c r="J25" s="150"/>
      <c r="K25" s="150"/>
      <c r="L25" s="151"/>
      <c r="M25" s="151"/>
      <c r="N25" s="151"/>
      <c r="O25" s="151"/>
      <c r="P25" s="151"/>
      <c r="Q25" s="151"/>
      <c r="R25" s="151">
        <v>4753</v>
      </c>
      <c r="S25" s="156">
        <v>15</v>
      </c>
      <c r="T25" s="156">
        <v>1</v>
      </c>
      <c r="U25" s="151">
        <v>713</v>
      </c>
      <c r="V25" s="55"/>
      <c r="W25" s="55"/>
      <c r="X25" s="55"/>
      <c r="Y25" s="160"/>
      <c r="Z25" s="161"/>
      <c r="AE25" s="162"/>
    </row>
    <row r="26" s="127" customFormat="1" hidden="1" customHeight="1" spans="1:31">
      <c r="A26" s="48" t="s">
        <v>200</v>
      </c>
      <c r="B26" s="48"/>
      <c r="C26" s="140" t="s">
        <v>356</v>
      </c>
      <c r="D26" s="141"/>
      <c r="E26" s="48"/>
      <c r="F26" s="48"/>
      <c r="G26" s="48"/>
      <c r="H26" s="48"/>
      <c r="I26" s="48"/>
      <c r="J26" s="150"/>
      <c r="K26" s="150"/>
      <c r="L26" s="151"/>
      <c r="M26" s="151"/>
      <c r="N26" s="151"/>
      <c r="O26" s="151"/>
      <c r="P26" s="151"/>
      <c r="Q26" s="151"/>
      <c r="R26" s="151">
        <v>4425</v>
      </c>
      <c r="S26" s="156">
        <v>15</v>
      </c>
      <c r="T26" s="156">
        <v>1</v>
      </c>
      <c r="U26" s="151">
        <v>664</v>
      </c>
      <c r="V26" s="55"/>
      <c r="W26" s="55"/>
      <c r="X26" s="55"/>
      <c r="Y26" s="160"/>
      <c r="Z26" s="161"/>
      <c r="AE26" s="162"/>
    </row>
    <row r="27" s="127" customFormat="1" hidden="1" customHeight="1" spans="1:31">
      <c r="A27" s="48" t="s">
        <v>203</v>
      </c>
      <c r="B27" s="48"/>
      <c r="C27" s="140" t="s">
        <v>357</v>
      </c>
      <c r="D27" s="141"/>
      <c r="E27" s="48"/>
      <c r="F27" s="48"/>
      <c r="G27" s="48"/>
      <c r="H27" s="48"/>
      <c r="I27" s="48"/>
      <c r="J27" s="150"/>
      <c r="K27" s="150"/>
      <c r="L27" s="151"/>
      <c r="M27" s="151"/>
      <c r="N27" s="151"/>
      <c r="O27" s="151"/>
      <c r="P27" s="151"/>
      <c r="Q27" s="151"/>
      <c r="R27" s="151">
        <v>13340</v>
      </c>
      <c r="S27" s="156">
        <v>15</v>
      </c>
      <c r="T27" s="156">
        <v>1</v>
      </c>
      <c r="U27" s="151">
        <v>2001</v>
      </c>
      <c r="V27" s="55"/>
      <c r="W27" s="55"/>
      <c r="X27" s="55"/>
      <c r="Y27" s="160"/>
      <c r="Z27" s="161"/>
      <c r="AE27" s="162"/>
    </row>
    <row r="28" s="127" customFormat="1" hidden="1" customHeight="1" spans="1:31">
      <c r="A28" s="48" t="s">
        <v>208</v>
      </c>
      <c r="B28" s="48"/>
      <c r="C28" s="140" t="s">
        <v>358</v>
      </c>
      <c r="D28" s="141"/>
      <c r="E28" s="48"/>
      <c r="F28" s="48"/>
      <c r="G28" s="48"/>
      <c r="H28" s="48"/>
      <c r="I28" s="48"/>
      <c r="J28" s="150"/>
      <c r="K28" s="150"/>
      <c r="L28" s="151"/>
      <c r="M28" s="151"/>
      <c r="N28" s="151"/>
      <c r="O28" s="151"/>
      <c r="P28" s="151"/>
      <c r="Q28" s="151"/>
      <c r="R28" s="151">
        <v>12285</v>
      </c>
      <c r="S28" s="156">
        <v>15</v>
      </c>
      <c r="T28" s="156">
        <v>1</v>
      </c>
      <c r="U28" s="151">
        <v>1843</v>
      </c>
      <c r="V28" s="55"/>
      <c r="W28" s="55"/>
      <c r="X28" s="55"/>
      <c r="Y28" s="160"/>
      <c r="Z28" s="161"/>
      <c r="AE28" s="162"/>
    </row>
    <row r="29" s="127" customFormat="1" customHeight="1" spans="1:31">
      <c r="A29" s="48">
        <v>1</v>
      </c>
      <c r="B29" s="48" t="s">
        <v>359</v>
      </c>
      <c r="C29" s="140" t="s">
        <v>360</v>
      </c>
      <c r="D29" s="141" t="s">
        <v>125</v>
      </c>
      <c r="E29" s="48">
        <v>5600</v>
      </c>
      <c r="F29" s="48"/>
      <c r="G29" s="48" t="s">
        <v>361</v>
      </c>
      <c r="H29" s="48"/>
      <c r="I29" s="48"/>
      <c r="J29" s="150" t="s">
        <v>126</v>
      </c>
      <c r="K29" s="150"/>
      <c r="L29" s="151"/>
      <c r="M29" s="151"/>
      <c r="N29" s="151"/>
      <c r="O29" s="151"/>
      <c r="P29" s="151">
        <v>9724112.16</v>
      </c>
      <c r="Q29" s="151">
        <v>5434289.22</v>
      </c>
      <c r="R29" s="151">
        <v>9615200</v>
      </c>
      <c r="S29" s="156">
        <v>57</v>
      </c>
      <c r="T29" s="156">
        <v>1</v>
      </c>
      <c r="U29" s="151">
        <v>5480664</v>
      </c>
      <c r="V29" s="55">
        <v>-428420.529999999</v>
      </c>
      <c r="W29" s="55">
        <v>-0.0725020141148665</v>
      </c>
      <c r="X29" s="55">
        <v>1717</v>
      </c>
      <c r="Y29" s="160"/>
      <c r="Z29" s="161"/>
      <c r="AE29" s="162"/>
    </row>
    <row r="30" s="127" customFormat="1" customHeight="1" spans="1:31">
      <c r="A30" s="48">
        <v>2</v>
      </c>
      <c r="B30" s="48" t="s">
        <v>362</v>
      </c>
      <c r="C30" s="140" t="s">
        <v>363</v>
      </c>
      <c r="D30" s="141" t="s">
        <v>125</v>
      </c>
      <c r="E30" s="48"/>
      <c r="F30" s="48"/>
      <c r="G30" s="48"/>
      <c r="H30" s="48"/>
      <c r="I30" s="48"/>
      <c r="J30" s="150" t="s">
        <v>126</v>
      </c>
      <c r="K30" s="150"/>
      <c r="L30" s="151"/>
      <c r="M30" s="151"/>
      <c r="N30" s="151"/>
      <c r="O30" s="151"/>
      <c r="P30" s="151">
        <v>847391.79</v>
      </c>
      <c r="Q30" s="151">
        <v>474795.31</v>
      </c>
      <c r="R30" s="151">
        <v>0</v>
      </c>
      <c r="S30" s="156"/>
      <c r="T30" s="156"/>
      <c r="U30" s="151">
        <v>0</v>
      </c>
      <c r="V30" s="55"/>
      <c r="W30" s="55"/>
      <c r="X30" s="55"/>
      <c r="Y30" s="163" t="s">
        <v>364</v>
      </c>
      <c r="Z30" s="161"/>
      <c r="AE30" s="162"/>
    </row>
    <row r="31" s="127" customFormat="1" hidden="1" customHeight="1" spans="1:31">
      <c r="A31" s="48">
        <v>5</v>
      </c>
      <c r="B31" s="48" t="s">
        <v>365</v>
      </c>
      <c r="C31" s="140" t="s">
        <v>366</v>
      </c>
      <c r="D31" s="141" t="s">
        <v>125</v>
      </c>
      <c r="E31" s="48"/>
      <c r="F31" s="48"/>
      <c r="G31" s="48"/>
      <c r="H31" s="48"/>
      <c r="I31" s="48"/>
      <c r="J31" s="150" t="s">
        <v>308</v>
      </c>
      <c r="K31" s="150"/>
      <c r="L31" s="151"/>
      <c r="M31" s="151"/>
      <c r="N31" s="151"/>
      <c r="O31" s="151"/>
      <c r="P31" s="151">
        <v>91867</v>
      </c>
      <c r="Q31" s="151">
        <v>55979.38</v>
      </c>
      <c r="R31" s="151">
        <v>37944</v>
      </c>
      <c r="S31" s="156">
        <v>32</v>
      </c>
      <c r="T31" s="156">
        <v>1</v>
      </c>
      <c r="U31" s="151">
        <v>12142</v>
      </c>
      <c r="V31" s="55">
        <v>-43837.38</v>
      </c>
      <c r="W31" s="55">
        <v>-0.783098705273263</v>
      </c>
      <c r="X31" s="55"/>
      <c r="Y31" s="160"/>
      <c r="Z31" s="161"/>
      <c r="AE31" s="162"/>
    </row>
    <row r="32" s="127" customFormat="1" customHeight="1" spans="1:31">
      <c r="A32" s="48">
        <v>3</v>
      </c>
      <c r="B32" s="48" t="s">
        <v>367</v>
      </c>
      <c r="C32" s="140" t="s">
        <v>368</v>
      </c>
      <c r="D32" s="141" t="s">
        <v>125</v>
      </c>
      <c r="E32" s="48"/>
      <c r="F32" s="48"/>
      <c r="G32" s="48"/>
      <c r="H32" s="48"/>
      <c r="I32" s="48"/>
      <c r="J32" s="150" t="s">
        <v>126</v>
      </c>
      <c r="K32" s="150"/>
      <c r="L32" s="151"/>
      <c r="M32" s="151"/>
      <c r="N32" s="151"/>
      <c r="O32" s="151"/>
      <c r="P32" s="151">
        <v>976430</v>
      </c>
      <c r="Q32" s="151">
        <v>546756.76</v>
      </c>
      <c r="R32" s="151"/>
      <c r="S32" s="156"/>
      <c r="T32" s="156"/>
      <c r="U32" s="151">
        <v>0</v>
      </c>
      <c r="V32" s="55">
        <v>-367000.76</v>
      </c>
      <c r="W32" s="55">
        <v>-0.671232231312513</v>
      </c>
      <c r="X32" s="55"/>
      <c r="Y32" s="160"/>
      <c r="Z32" s="161"/>
      <c r="AE32" s="162"/>
    </row>
    <row r="33" s="127" customFormat="1" customHeight="1" spans="1:31">
      <c r="A33" s="48" t="s">
        <v>127</v>
      </c>
      <c r="B33" s="48"/>
      <c r="C33" s="140" t="s">
        <v>369</v>
      </c>
      <c r="D33" s="141" t="s">
        <v>125</v>
      </c>
      <c r="E33" s="48"/>
      <c r="F33" s="48"/>
      <c r="G33" s="48"/>
      <c r="H33" s="48"/>
      <c r="I33" s="48"/>
      <c r="J33" s="150" t="s">
        <v>126</v>
      </c>
      <c r="K33" s="150"/>
      <c r="L33" s="151"/>
      <c r="M33" s="151"/>
      <c r="N33" s="151"/>
      <c r="O33" s="151"/>
      <c r="P33" s="151"/>
      <c r="Q33" s="151"/>
      <c r="R33" s="151">
        <v>651328</v>
      </c>
      <c r="S33" s="156">
        <v>25</v>
      </c>
      <c r="T33" s="156">
        <v>1</v>
      </c>
      <c r="U33" s="151">
        <v>162832</v>
      </c>
      <c r="V33" s="55"/>
      <c r="W33" s="55"/>
      <c r="X33" s="55"/>
      <c r="Y33" s="167" t="s">
        <v>370</v>
      </c>
      <c r="Z33" s="161"/>
      <c r="AE33" s="162"/>
    </row>
    <row r="34" s="127" customFormat="1" customHeight="1" spans="1:31">
      <c r="A34" s="48" t="s">
        <v>378</v>
      </c>
      <c r="B34" s="48"/>
      <c r="C34" s="140" t="s">
        <v>371</v>
      </c>
      <c r="D34" s="141" t="s">
        <v>125</v>
      </c>
      <c r="E34" s="48"/>
      <c r="F34" s="48"/>
      <c r="G34" s="48" t="s">
        <v>372</v>
      </c>
      <c r="H34" s="48"/>
      <c r="I34" s="48"/>
      <c r="J34" s="150" t="s">
        <v>126</v>
      </c>
      <c r="K34" s="150"/>
      <c r="L34" s="151"/>
      <c r="M34" s="151"/>
      <c r="N34" s="151"/>
      <c r="O34" s="151"/>
      <c r="P34" s="151"/>
      <c r="Q34" s="151"/>
      <c r="R34" s="151">
        <v>67695</v>
      </c>
      <c r="S34" s="156">
        <v>25</v>
      </c>
      <c r="T34" s="156">
        <v>1</v>
      </c>
      <c r="U34" s="151">
        <v>16924</v>
      </c>
      <c r="V34" s="55"/>
      <c r="W34" s="55"/>
      <c r="X34" s="55"/>
      <c r="Y34" s="160"/>
      <c r="Z34" s="161"/>
      <c r="AE34" s="162"/>
    </row>
    <row r="35" s="127" customFormat="1" hidden="1" customHeight="1" spans="1:31">
      <c r="A35" s="48">
        <v>7</v>
      </c>
      <c r="B35" s="48" t="s">
        <v>373</v>
      </c>
      <c r="C35" s="140" t="s">
        <v>374</v>
      </c>
      <c r="D35" s="141" t="s">
        <v>125</v>
      </c>
      <c r="E35" s="48"/>
      <c r="F35" s="48"/>
      <c r="G35" s="48" t="s">
        <v>375</v>
      </c>
      <c r="H35" s="48"/>
      <c r="I35" s="48"/>
      <c r="J35" s="150" t="s">
        <v>126</v>
      </c>
      <c r="K35" s="150"/>
      <c r="L35" s="151"/>
      <c r="M35" s="151"/>
      <c r="N35" s="151"/>
      <c r="O35" s="151"/>
      <c r="P35" s="151">
        <v>175000</v>
      </c>
      <c r="Q35" s="151">
        <v>97991.84</v>
      </c>
      <c r="R35" s="151">
        <v>111090</v>
      </c>
      <c r="S35" s="156">
        <v>25</v>
      </c>
      <c r="T35" s="156">
        <v>1</v>
      </c>
      <c r="U35" s="151">
        <v>27773</v>
      </c>
      <c r="V35" s="55">
        <v>-70218.84</v>
      </c>
      <c r="W35" s="55">
        <v>-0.716578441633507</v>
      </c>
      <c r="X35" s="55"/>
      <c r="Y35" s="160"/>
      <c r="Z35" s="161"/>
      <c r="AE35" s="162"/>
    </row>
    <row r="36" s="127" customFormat="1" customHeight="1" spans="1:31">
      <c r="A36" s="48"/>
      <c r="B36" s="48"/>
      <c r="C36" s="140"/>
      <c r="D36" s="141"/>
      <c r="E36" s="48"/>
      <c r="F36" s="48"/>
      <c r="G36" s="48"/>
      <c r="H36" s="48"/>
      <c r="I36" s="48"/>
      <c r="J36" s="150"/>
      <c r="K36" s="150"/>
      <c r="L36" s="151"/>
      <c r="M36" s="151"/>
      <c r="N36" s="151"/>
      <c r="O36" s="151"/>
      <c r="P36" s="151"/>
      <c r="Q36" s="151"/>
      <c r="R36" s="151"/>
      <c r="S36" s="156"/>
      <c r="T36" s="156"/>
      <c r="U36" s="151"/>
      <c r="V36" s="55"/>
      <c r="W36" s="55"/>
      <c r="X36" s="55"/>
      <c r="Y36" s="160"/>
      <c r="Z36" s="161"/>
      <c r="AE36" s="162"/>
    </row>
    <row r="37" s="127" customFormat="1" customHeight="1" spans="1:31">
      <c r="A37" s="48"/>
      <c r="B37" s="48"/>
      <c r="C37" s="140"/>
      <c r="D37" s="141"/>
      <c r="E37" s="48"/>
      <c r="F37" s="48"/>
      <c r="G37" s="48"/>
      <c r="H37" s="48"/>
      <c r="I37" s="48"/>
      <c r="J37" s="150"/>
      <c r="K37" s="150"/>
      <c r="L37" s="151"/>
      <c r="M37" s="151"/>
      <c r="N37" s="151"/>
      <c r="O37" s="151"/>
      <c r="P37" s="151"/>
      <c r="Q37" s="151"/>
      <c r="R37" s="151"/>
      <c r="S37" s="156"/>
      <c r="T37" s="156"/>
      <c r="U37" s="151"/>
      <c r="V37" s="55"/>
      <c r="W37" s="55"/>
      <c r="X37" s="55"/>
      <c r="Y37" s="160"/>
      <c r="Z37" s="161"/>
      <c r="AE37" s="162"/>
    </row>
    <row r="38" s="127" customFormat="1" customHeight="1" spans="1:31">
      <c r="A38" s="48"/>
      <c r="B38" s="48"/>
      <c r="C38" s="140"/>
      <c r="D38" s="141"/>
      <c r="E38" s="48"/>
      <c r="F38" s="48"/>
      <c r="G38" s="48"/>
      <c r="H38" s="48"/>
      <c r="I38" s="48"/>
      <c r="J38" s="150"/>
      <c r="K38" s="150"/>
      <c r="L38" s="151"/>
      <c r="M38" s="151"/>
      <c r="N38" s="151"/>
      <c r="O38" s="151"/>
      <c r="P38" s="151"/>
      <c r="Q38" s="151"/>
      <c r="R38" s="151"/>
      <c r="S38" s="156"/>
      <c r="T38" s="156"/>
      <c r="U38" s="151"/>
      <c r="V38" s="55"/>
      <c r="W38" s="55"/>
      <c r="X38" s="55"/>
      <c r="Y38" s="160"/>
      <c r="Z38" s="161"/>
      <c r="AE38" s="162"/>
    </row>
    <row r="39" s="127" customFormat="1" customHeight="1" spans="1:31">
      <c r="A39" s="48"/>
      <c r="B39" s="48"/>
      <c r="C39" s="140"/>
      <c r="D39" s="141"/>
      <c r="E39" s="48"/>
      <c r="F39" s="48"/>
      <c r="G39" s="48"/>
      <c r="H39" s="48"/>
      <c r="I39" s="48"/>
      <c r="J39" s="150"/>
      <c r="K39" s="150"/>
      <c r="L39" s="151"/>
      <c r="M39" s="151"/>
      <c r="N39" s="151"/>
      <c r="O39" s="151"/>
      <c r="P39" s="151"/>
      <c r="Q39" s="151"/>
      <c r="R39" s="151"/>
      <c r="S39" s="156"/>
      <c r="T39" s="156"/>
      <c r="U39" s="151"/>
      <c r="V39" s="55"/>
      <c r="W39" s="55"/>
      <c r="X39" s="55"/>
      <c r="Y39" s="160"/>
      <c r="Z39" s="161"/>
      <c r="AE39" s="162"/>
    </row>
    <row r="40" s="127" customFormat="1" customHeight="1" spans="1:31">
      <c r="A40" s="48"/>
      <c r="B40" s="48"/>
      <c r="C40" s="140"/>
      <c r="D40" s="141"/>
      <c r="E40" s="48"/>
      <c r="F40" s="48"/>
      <c r="G40" s="48"/>
      <c r="H40" s="48"/>
      <c r="I40" s="48"/>
      <c r="J40" s="150"/>
      <c r="K40" s="150"/>
      <c r="L40" s="151"/>
      <c r="M40" s="151"/>
      <c r="N40" s="151"/>
      <c r="O40" s="151"/>
      <c r="P40" s="151"/>
      <c r="Q40" s="151"/>
      <c r="R40" s="151"/>
      <c r="S40" s="156"/>
      <c r="T40" s="156"/>
      <c r="U40" s="151"/>
      <c r="V40" s="55"/>
      <c r="W40" s="55"/>
      <c r="X40" s="55"/>
      <c r="Y40" s="160"/>
      <c r="Z40" s="161"/>
      <c r="AE40" s="162"/>
    </row>
    <row r="41" s="127" customFormat="1" customHeight="1" spans="1:31">
      <c r="A41" s="48"/>
      <c r="B41" s="48"/>
      <c r="C41" s="140"/>
      <c r="D41" s="141"/>
      <c r="E41" s="48"/>
      <c r="F41" s="48"/>
      <c r="G41" s="48"/>
      <c r="H41" s="48"/>
      <c r="I41" s="48"/>
      <c r="J41" s="150"/>
      <c r="K41" s="150"/>
      <c r="L41" s="151"/>
      <c r="M41" s="151"/>
      <c r="N41" s="151"/>
      <c r="O41" s="151"/>
      <c r="P41" s="151"/>
      <c r="Q41" s="151"/>
      <c r="R41" s="151"/>
      <c r="S41" s="156"/>
      <c r="T41" s="156"/>
      <c r="U41" s="151"/>
      <c r="V41" s="55"/>
      <c r="W41" s="55"/>
      <c r="X41" s="55"/>
      <c r="Y41" s="160"/>
      <c r="Z41" s="161"/>
      <c r="AE41" s="162"/>
    </row>
    <row r="42" s="127" customFormat="1" customHeight="1" spans="1:31">
      <c r="A42" s="48"/>
      <c r="B42" s="48"/>
      <c r="C42" s="140"/>
      <c r="D42" s="141"/>
      <c r="E42" s="48"/>
      <c r="F42" s="48"/>
      <c r="G42" s="48"/>
      <c r="H42" s="48"/>
      <c r="I42" s="48"/>
      <c r="J42" s="150"/>
      <c r="K42" s="150"/>
      <c r="L42" s="151"/>
      <c r="M42" s="151"/>
      <c r="N42" s="151"/>
      <c r="O42" s="151"/>
      <c r="P42" s="151"/>
      <c r="Q42" s="151"/>
      <c r="R42" s="151"/>
      <c r="S42" s="156"/>
      <c r="T42" s="156"/>
      <c r="U42" s="151"/>
      <c r="V42" s="55"/>
      <c r="W42" s="55"/>
      <c r="X42" s="55"/>
      <c r="Y42" s="160"/>
      <c r="Z42" s="161"/>
      <c r="AE42" s="162"/>
    </row>
    <row r="43" s="127" customFormat="1" customHeight="1" spans="1:31">
      <c r="A43" s="48"/>
      <c r="B43" s="48"/>
      <c r="C43" s="140"/>
      <c r="D43" s="141"/>
      <c r="E43" s="48"/>
      <c r="F43" s="48"/>
      <c r="G43" s="48"/>
      <c r="H43" s="48"/>
      <c r="I43" s="48"/>
      <c r="J43" s="150"/>
      <c r="K43" s="150"/>
      <c r="L43" s="151"/>
      <c r="M43" s="151"/>
      <c r="N43" s="151"/>
      <c r="O43" s="151"/>
      <c r="P43" s="151"/>
      <c r="Q43" s="151"/>
      <c r="R43" s="151"/>
      <c r="S43" s="156"/>
      <c r="T43" s="156"/>
      <c r="U43" s="151"/>
      <c r="V43" s="55"/>
      <c r="W43" s="55"/>
      <c r="X43" s="55"/>
      <c r="Y43" s="160"/>
      <c r="Z43" s="161"/>
      <c r="AE43" s="162"/>
    </row>
    <row r="44" s="127" customFormat="1" customHeight="1" spans="1:31">
      <c r="A44" s="48"/>
      <c r="B44" s="48"/>
      <c r="C44" s="140"/>
      <c r="D44" s="141"/>
      <c r="E44" s="48"/>
      <c r="F44" s="48"/>
      <c r="G44" s="48"/>
      <c r="H44" s="48"/>
      <c r="I44" s="48"/>
      <c r="J44" s="150"/>
      <c r="K44" s="150"/>
      <c r="L44" s="151"/>
      <c r="M44" s="151"/>
      <c r="N44" s="151"/>
      <c r="O44" s="151"/>
      <c r="P44" s="151"/>
      <c r="Q44" s="151"/>
      <c r="R44" s="151"/>
      <c r="S44" s="156"/>
      <c r="T44" s="156"/>
      <c r="U44" s="151"/>
      <c r="V44" s="55"/>
      <c r="W44" s="55"/>
      <c r="X44" s="55"/>
      <c r="Y44" s="160"/>
      <c r="Z44" s="161"/>
      <c r="AE44" s="162"/>
    </row>
    <row r="45" s="127" customFormat="1" customHeight="1" spans="1:31">
      <c r="A45" s="48"/>
      <c r="B45" s="48"/>
      <c r="C45" s="140"/>
      <c r="D45" s="141"/>
      <c r="E45" s="48"/>
      <c r="F45" s="48"/>
      <c r="G45" s="48"/>
      <c r="H45" s="48"/>
      <c r="I45" s="48"/>
      <c r="J45" s="150"/>
      <c r="K45" s="150"/>
      <c r="L45" s="151"/>
      <c r="M45" s="151"/>
      <c r="N45" s="151"/>
      <c r="O45" s="151"/>
      <c r="P45" s="151"/>
      <c r="Q45" s="151"/>
      <c r="R45" s="151"/>
      <c r="S45" s="156"/>
      <c r="T45" s="156"/>
      <c r="U45" s="151"/>
      <c r="V45" s="55"/>
      <c r="W45" s="55"/>
      <c r="X45" s="55"/>
      <c r="Y45" s="160"/>
      <c r="Z45" s="161"/>
      <c r="AE45" s="162"/>
    </row>
    <row r="46" s="127" customFormat="1" customHeight="1" spans="1:31">
      <c r="A46" s="48"/>
      <c r="B46" s="48"/>
      <c r="C46" s="140"/>
      <c r="D46" s="141"/>
      <c r="E46" s="48"/>
      <c r="F46" s="48"/>
      <c r="G46" s="48"/>
      <c r="H46" s="48"/>
      <c r="I46" s="48"/>
      <c r="J46" s="150"/>
      <c r="K46" s="150"/>
      <c r="L46" s="151"/>
      <c r="M46" s="151"/>
      <c r="N46" s="151"/>
      <c r="O46" s="151"/>
      <c r="P46" s="151"/>
      <c r="Q46" s="151"/>
      <c r="R46" s="151"/>
      <c r="S46" s="156"/>
      <c r="T46" s="156"/>
      <c r="U46" s="151"/>
      <c r="V46" s="55"/>
      <c r="W46" s="55"/>
      <c r="X46" s="55"/>
      <c r="Y46" s="160"/>
      <c r="Z46" s="161"/>
      <c r="AE46" s="162"/>
    </row>
    <row r="47" s="127" customFormat="1" customHeight="1" spans="1:31">
      <c r="A47" s="48"/>
      <c r="B47" s="48"/>
      <c r="C47" s="142"/>
      <c r="D47" s="141"/>
      <c r="E47" s="48"/>
      <c r="F47" s="48"/>
      <c r="G47" s="48"/>
      <c r="H47" s="48"/>
      <c r="I47" s="48"/>
      <c r="J47" s="150"/>
      <c r="K47" s="150"/>
      <c r="L47" s="151"/>
      <c r="M47" s="151"/>
      <c r="N47" s="151"/>
      <c r="O47" s="151"/>
      <c r="P47" s="151">
        <v>0</v>
      </c>
      <c r="Q47" s="151">
        <v>0</v>
      </c>
      <c r="R47" s="151"/>
      <c r="S47" s="156"/>
      <c r="T47" s="156"/>
      <c r="U47" s="151"/>
      <c r="V47" s="55">
        <v>0</v>
      </c>
      <c r="W47" s="55" t="s">
        <v>18</v>
      </c>
      <c r="X47" s="55"/>
      <c r="Y47" s="160"/>
      <c r="Z47" s="161"/>
      <c r="AE47" s="162"/>
    </row>
    <row r="48" s="127" customFormat="1" customHeight="1" spans="1:25">
      <c r="A48" s="143" t="s">
        <v>73</v>
      </c>
      <c r="B48" s="144"/>
      <c r="C48" s="145"/>
      <c r="D48" s="96"/>
      <c r="E48" s="48"/>
      <c r="F48" s="48"/>
      <c r="G48" s="48"/>
      <c r="H48" s="48"/>
      <c r="I48" s="48"/>
      <c r="J48" s="150"/>
      <c r="K48" s="150"/>
      <c r="L48" s="151">
        <v>0</v>
      </c>
      <c r="M48" s="151">
        <v>0</v>
      </c>
      <c r="N48" s="151">
        <v>0</v>
      </c>
      <c r="O48" s="151">
        <v>0</v>
      </c>
      <c r="P48" s="151">
        <f>P29+P30+P32</f>
        <v>11547933.95</v>
      </c>
      <c r="Q48" s="151">
        <f>Q29+Q30+Q32</f>
        <v>6455841.29</v>
      </c>
      <c r="R48" s="151">
        <f>R29+R33+R34</f>
        <v>10334223</v>
      </c>
      <c r="S48" s="151"/>
      <c r="T48" s="151"/>
      <c r="U48" s="151">
        <f>U29+U33+U34</f>
        <v>5660420</v>
      </c>
      <c r="V48" s="55">
        <f>V29+V32</f>
        <v>-795421.289999999</v>
      </c>
      <c r="W48" s="55">
        <v>-23.2100278982784</v>
      </c>
      <c r="X48" s="55"/>
      <c r="Y48" s="168"/>
    </row>
    <row r="49" s="127" customFormat="1" customHeight="1" spans="1:25">
      <c r="A49" s="135" t="s">
        <v>376</v>
      </c>
      <c r="B49" s="135"/>
      <c r="C49" s="135"/>
      <c r="D49" s="96"/>
      <c r="E49" s="48"/>
      <c r="F49" s="48"/>
      <c r="G49" s="48"/>
      <c r="H49" s="48"/>
      <c r="I49" s="48"/>
      <c r="J49" s="150"/>
      <c r="K49" s="150"/>
      <c r="L49" s="151"/>
      <c r="M49" s="151"/>
      <c r="N49" s="151"/>
      <c r="O49" s="151"/>
      <c r="P49" s="151">
        <v>0</v>
      </c>
      <c r="Q49" s="151">
        <v>0</v>
      </c>
      <c r="R49" s="151"/>
      <c r="S49" s="156"/>
      <c r="T49" s="156"/>
      <c r="U49" s="151"/>
      <c r="V49" s="55">
        <v>0</v>
      </c>
      <c r="W49" s="55" t="s">
        <v>18</v>
      </c>
      <c r="X49" s="55"/>
      <c r="Y49" s="168"/>
    </row>
    <row r="50" s="127" customFormat="1" customHeight="1" spans="1:25">
      <c r="A50" s="135" t="s">
        <v>157</v>
      </c>
      <c r="B50" s="135"/>
      <c r="C50" s="135"/>
      <c r="D50" s="96"/>
      <c r="E50" s="48"/>
      <c r="F50" s="48"/>
      <c r="G50" s="48"/>
      <c r="H50" s="48"/>
      <c r="I50" s="48"/>
      <c r="J50" s="150"/>
      <c r="K50" s="150"/>
      <c r="L50" s="151">
        <v>0</v>
      </c>
      <c r="M50" s="151">
        <v>0</v>
      </c>
      <c r="N50" s="151">
        <v>0</v>
      </c>
      <c r="O50" s="151">
        <v>0</v>
      </c>
      <c r="P50" s="151">
        <f>P48</f>
        <v>11547933.95</v>
      </c>
      <c r="Q50" s="151">
        <f t="shared" ref="Q50:V50" si="0">Q48</f>
        <v>6455841.29</v>
      </c>
      <c r="R50" s="151">
        <f t="shared" si="0"/>
        <v>10334223</v>
      </c>
      <c r="S50" s="151">
        <f t="shared" si="0"/>
        <v>0</v>
      </c>
      <c r="T50" s="151">
        <f t="shared" si="0"/>
        <v>0</v>
      </c>
      <c r="U50" s="151">
        <f t="shared" si="0"/>
        <v>5660420</v>
      </c>
      <c r="V50" s="151">
        <f t="shared" si="0"/>
        <v>-795421.289999999</v>
      </c>
      <c r="W50" s="55">
        <v>-23.2100278982784</v>
      </c>
      <c r="X50" s="55"/>
      <c r="Y50" s="168"/>
    </row>
    <row r="51" s="127" customFormat="1" customHeight="1" spans="1:18">
      <c r="A51" s="146" t="s">
        <v>75</v>
      </c>
      <c r="B51" s="146"/>
      <c r="D51" s="125"/>
      <c r="R51" s="158" t="s">
        <v>158</v>
      </c>
    </row>
  </sheetData>
  <mergeCells count="23">
    <mergeCell ref="A2:Y2"/>
    <mergeCell ref="L4:M4"/>
    <mergeCell ref="N4:O4"/>
    <mergeCell ref="P4:Q4"/>
    <mergeCell ref="R4:U4"/>
    <mergeCell ref="A48:C48"/>
    <mergeCell ref="A49:C49"/>
    <mergeCell ref="A50:C5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V4:V5"/>
    <mergeCell ref="W4:W5"/>
    <mergeCell ref="X4:X5"/>
    <mergeCell ref="Y4:Y5"/>
  </mergeCells>
  <hyperlinks>
    <hyperlink ref="A1" location="索引目录!E37" display="返回索引页"/>
    <hyperlink ref="C1" location="固定资产汇总!B10" display="返回"/>
  </hyperlinks>
  <pageMargins left="0.75" right="0.75" top="1" bottom="1" header="0.5" footer="0.5"/>
  <pageSetup paperSize="9" orientation="landscape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38"/>
  <sheetViews>
    <sheetView tabSelected="1" zoomScale="70" zoomScaleNormal="70" workbookViewId="0">
      <pane xSplit="4" ySplit="5" topLeftCell="H58" activePane="bottomRight" state="frozen"/>
      <selection/>
      <selection pane="topRight"/>
      <selection pane="bottomLeft"/>
      <selection pane="bottomRight" activeCell="A2" sqref="A2:Z2"/>
    </sheetView>
  </sheetViews>
  <sheetFormatPr defaultColWidth="9" defaultRowHeight="15.75"/>
  <cols>
    <col min="1" max="1" width="7.25" style="67" customWidth="1"/>
    <col min="2" max="2" width="8" style="67" customWidth="1"/>
    <col min="3" max="3" width="14.125" style="68" customWidth="1"/>
    <col min="4" max="4" width="20" style="67" customWidth="1"/>
    <col min="5" max="5" width="9.5" style="67" hidden="1" customWidth="1" outlineLevel="1"/>
    <col min="6" max="6" width="15.5" style="68" customWidth="1" collapsed="1"/>
    <col min="7" max="7" width="5" style="67" customWidth="1"/>
    <col min="8" max="8" width="6.25" style="67" customWidth="1"/>
    <col min="9" max="9" width="9.25" style="66"/>
    <col min="10" max="10" width="9.75" style="66" customWidth="1"/>
    <col min="11" max="11" width="9.75" style="66" hidden="1" customWidth="1"/>
    <col min="12" max="12" width="9.75" style="66" hidden="1" customWidth="1" outlineLevel="1"/>
    <col min="13" max="13" width="12.25" style="66" hidden="1" customWidth="1" outlineLevel="2"/>
    <col min="14" max="16" width="11.25" style="67" hidden="1" customWidth="1" outlineLevel="2"/>
    <col min="17" max="17" width="16.425" style="67" customWidth="1" collapsed="1"/>
    <col min="18" max="18" width="10.875" style="69" customWidth="1"/>
    <col min="19" max="19" width="12.25" style="69" customWidth="1"/>
    <col min="20" max="21" width="8.25" style="69" hidden="1" customWidth="1"/>
    <col min="22" max="22" width="12.625" style="67" customWidth="1"/>
    <col min="23" max="23" width="12.625" style="67" hidden="1" customWidth="1"/>
    <col min="24" max="24" width="7.75" style="69" hidden="1" customWidth="1"/>
    <col min="25" max="25" width="12" style="69" customWidth="1"/>
    <col min="26" max="26" width="17.75" style="67" customWidth="1"/>
    <col min="27" max="216" width="9" style="67"/>
  </cols>
  <sheetData>
    <row r="1" ht="14.25" customHeight="1" spans="1:26">
      <c r="A1" s="70" t="s">
        <v>0</v>
      </c>
      <c r="B1" s="5" t="s">
        <v>31</v>
      </c>
      <c r="C1" s="71"/>
      <c r="D1" s="72"/>
      <c r="E1" s="72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90"/>
      <c r="S1" s="90"/>
      <c r="T1" s="90"/>
      <c r="U1" s="90"/>
      <c r="V1" s="72"/>
      <c r="W1" s="72"/>
      <c r="X1" s="90"/>
      <c r="Y1" s="90"/>
      <c r="Z1" s="72"/>
    </row>
    <row r="2" ht="22.5" spans="1:26">
      <c r="A2" s="73" t="s">
        <v>379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ht="18" customHeight="1" spans="1:26">
      <c r="A3" s="8" t="s">
        <v>2</v>
      </c>
      <c r="Z3" s="100" t="s">
        <v>33</v>
      </c>
    </row>
    <row r="4" s="66" customFormat="1" customHeight="1" spans="1:26">
      <c r="A4" s="75" t="s">
        <v>34</v>
      </c>
      <c r="B4" s="75" t="s">
        <v>380</v>
      </c>
      <c r="C4" s="76" t="s">
        <v>381</v>
      </c>
      <c r="D4" s="76" t="s">
        <v>36</v>
      </c>
      <c r="E4" s="77" t="s">
        <v>112</v>
      </c>
      <c r="F4" s="76" t="s">
        <v>382</v>
      </c>
      <c r="G4" s="76" t="s">
        <v>37</v>
      </c>
      <c r="H4" s="76" t="s">
        <v>43</v>
      </c>
      <c r="I4" s="76" t="s">
        <v>383</v>
      </c>
      <c r="J4" s="76" t="s">
        <v>384</v>
      </c>
      <c r="K4" s="85" t="s">
        <v>385</v>
      </c>
      <c r="L4" s="85" t="s">
        <v>117</v>
      </c>
      <c r="M4" s="75" t="s">
        <v>6</v>
      </c>
      <c r="N4" s="32"/>
      <c r="O4" s="32" t="s">
        <v>41</v>
      </c>
      <c r="P4" s="32"/>
      <c r="Q4" s="91" t="s">
        <v>7</v>
      </c>
      <c r="R4" s="92"/>
      <c r="S4" s="75" t="s">
        <v>8</v>
      </c>
      <c r="T4" s="32"/>
      <c r="U4" s="32"/>
      <c r="V4" s="32"/>
      <c r="W4" s="93" t="s">
        <v>9</v>
      </c>
      <c r="X4" s="94" t="s">
        <v>79</v>
      </c>
      <c r="Y4" s="101" t="s">
        <v>39</v>
      </c>
      <c r="Z4" s="76" t="s">
        <v>42</v>
      </c>
    </row>
    <row r="5" s="66" customFormat="1" ht="14.25" customHeight="1" spans="1:26">
      <c r="A5" s="32"/>
      <c r="B5" s="32"/>
      <c r="C5" s="32"/>
      <c r="D5" s="32"/>
      <c r="E5" s="78"/>
      <c r="F5" s="32"/>
      <c r="G5" s="32"/>
      <c r="H5" s="32"/>
      <c r="I5" s="32"/>
      <c r="J5" s="32"/>
      <c r="K5" s="86"/>
      <c r="L5" s="86"/>
      <c r="M5" s="75" t="s">
        <v>120</v>
      </c>
      <c r="N5" s="75" t="s">
        <v>121</v>
      </c>
      <c r="O5" s="75" t="s">
        <v>120</v>
      </c>
      <c r="P5" s="75" t="s">
        <v>121</v>
      </c>
      <c r="Q5" s="75" t="s">
        <v>120</v>
      </c>
      <c r="R5" s="75" t="s">
        <v>121</v>
      </c>
      <c r="S5" s="75" t="s">
        <v>120</v>
      </c>
      <c r="T5" s="75" t="s">
        <v>122</v>
      </c>
      <c r="U5" s="75" t="s">
        <v>47</v>
      </c>
      <c r="V5" s="75" t="s">
        <v>121</v>
      </c>
      <c r="W5" s="95"/>
      <c r="X5" s="96"/>
      <c r="Y5" s="102"/>
      <c r="Z5" s="32"/>
    </row>
    <row r="6" s="66" customFormat="1" customHeight="1" spans="1:26">
      <c r="A6" s="32">
        <v>1</v>
      </c>
      <c r="B6" s="32" t="s">
        <v>386</v>
      </c>
      <c r="C6" s="79" t="s">
        <v>387</v>
      </c>
      <c r="D6" s="80" t="s">
        <v>388</v>
      </c>
      <c r="E6" s="81" t="s">
        <v>389</v>
      </c>
      <c r="F6" s="82" t="s">
        <v>390</v>
      </c>
      <c r="G6" s="75" t="s">
        <v>57</v>
      </c>
      <c r="H6" s="83">
        <v>1</v>
      </c>
      <c r="I6" s="87" t="s">
        <v>391</v>
      </c>
      <c r="J6" s="87" t="s">
        <v>391</v>
      </c>
      <c r="K6" s="88"/>
      <c r="L6" s="88"/>
      <c r="M6" s="89"/>
      <c r="N6" s="31"/>
      <c r="O6" s="31"/>
      <c r="P6" s="31"/>
      <c r="Q6" s="89">
        <v>47008.55</v>
      </c>
      <c r="R6" s="31">
        <v>25067.28</v>
      </c>
      <c r="S6" s="97">
        <v>35398</v>
      </c>
      <c r="T6" s="98">
        <v>22</v>
      </c>
      <c r="U6" s="99">
        <v>1</v>
      </c>
      <c r="V6" s="97">
        <v>7788</v>
      </c>
      <c r="W6" s="55">
        <v>-17279.28</v>
      </c>
      <c r="X6" s="55">
        <v>-68.9316112478099</v>
      </c>
      <c r="Y6" s="52" t="s">
        <v>125</v>
      </c>
      <c r="Z6" s="79"/>
    </row>
    <row r="7" s="66" customFormat="1" customHeight="1" spans="1:26">
      <c r="A7" s="32">
        <v>2</v>
      </c>
      <c r="B7" s="32" t="s">
        <v>392</v>
      </c>
      <c r="C7" s="79" t="s">
        <v>393</v>
      </c>
      <c r="D7" s="80" t="s">
        <v>394</v>
      </c>
      <c r="E7" s="81" t="s">
        <v>125</v>
      </c>
      <c r="F7" s="82" t="s">
        <v>395</v>
      </c>
      <c r="G7" s="75" t="s">
        <v>396</v>
      </c>
      <c r="H7" s="83">
        <v>1</v>
      </c>
      <c r="I7" s="88" t="s">
        <v>397</v>
      </c>
      <c r="J7" s="88" t="s">
        <v>397</v>
      </c>
      <c r="K7" s="88"/>
      <c r="L7" s="88"/>
      <c r="M7" s="89"/>
      <c r="N7" s="31"/>
      <c r="O7" s="31"/>
      <c r="P7" s="31"/>
      <c r="Q7" s="89">
        <v>4800</v>
      </c>
      <c r="R7" s="31">
        <v>1946.8</v>
      </c>
      <c r="S7" s="97">
        <v>3717</v>
      </c>
      <c r="T7" s="98">
        <v>31</v>
      </c>
      <c r="U7" s="99">
        <v>1</v>
      </c>
      <c r="V7" s="97">
        <v>1152</v>
      </c>
      <c r="W7" s="55">
        <v>-794.8</v>
      </c>
      <c r="X7" s="55">
        <v>-40.8259708239162</v>
      </c>
      <c r="Y7" s="52" t="s">
        <v>398</v>
      </c>
      <c r="Z7" s="84"/>
    </row>
    <row r="8" s="66" customFormat="1" customHeight="1" spans="1:26">
      <c r="A8" s="32">
        <v>3</v>
      </c>
      <c r="B8" s="32" t="s">
        <v>399</v>
      </c>
      <c r="C8" s="79" t="s">
        <v>400</v>
      </c>
      <c r="D8" s="80" t="s">
        <v>401</v>
      </c>
      <c r="E8" s="81" t="s">
        <v>402</v>
      </c>
      <c r="F8" s="82" t="s">
        <v>403</v>
      </c>
      <c r="G8" s="75" t="s">
        <v>396</v>
      </c>
      <c r="H8" s="83">
        <v>1</v>
      </c>
      <c r="I8" s="88" t="s">
        <v>404</v>
      </c>
      <c r="J8" s="88" t="s">
        <v>404</v>
      </c>
      <c r="K8" s="88"/>
      <c r="L8" s="88"/>
      <c r="M8" s="89"/>
      <c r="N8" s="31"/>
      <c r="O8" s="31"/>
      <c r="P8" s="31"/>
      <c r="Q8" s="89">
        <v>6880</v>
      </c>
      <c r="R8" s="31">
        <v>206.4</v>
      </c>
      <c r="S8" s="97">
        <v>100</v>
      </c>
      <c r="T8" s="98"/>
      <c r="U8" s="98"/>
      <c r="V8" s="97">
        <v>100</v>
      </c>
      <c r="W8" s="55">
        <v>-106.4</v>
      </c>
      <c r="X8" s="55">
        <v>-51.5503875968992</v>
      </c>
      <c r="Y8" s="52" t="s">
        <v>402</v>
      </c>
      <c r="Z8" s="84"/>
    </row>
    <row r="9" s="66" customFormat="1" customHeight="1" spans="1:26">
      <c r="A9" s="32">
        <v>4</v>
      </c>
      <c r="B9" s="32" t="s">
        <v>405</v>
      </c>
      <c r="C9" s="79" t="s">
        <v>406</v>
      </c>
      <c r="D9" s="80" t="s">
        <v>407</v>
      </c>
      <c r="E9" s="81" t="s">
        <v>402</v>
      </c>
      <c r="F9" s="82" t="s">
        <v>408</v>
      </c>
      <c r="G9" s="75" t="s">
        <v>396</v>
      </c>
      <c r="H9" s="83">
        <v>1</v>
      </c>
      <c r="I9" s="88" t="s">
        <v>409</v>
      </c>
      <c r="J9" s="88" t="s">
        <v>409</v>
      </c>
      <c r="K9" s="88"/>
      <c r="L9" s="88"/>
      <c r="M9" s="89"/>
      <c r="N9" s="31"/>
      <c r="O9" s="31"/>
      <c r="P9" s="31"/>
      <c r="Q9" s="89">
        <v>10588</v>
      </c>
      <c r="R9" s="31">
        <v>317.64</v>
      </c>
      <c r="S9" s="97">
        <v>200</v>
      </c>
      <c r="T9" s="98"/>
      <c r="U9" s="98"/>
      <c r="V9" s="97">
        <v>200</v>
      </c>
      <c r="W9" s="55">
        <v>-117.64</v>
      </c>
      <c r="X9" s="55">
        <v>-37.0356378289888</v>
      </c>
      <c r="Y9" s="52" t="s">
        <v>402</v>
      </c>
      <c r="Z9" s="84"/>
    </row>
    <row r="10" s="66" customFormat="1" customHeight="1" spans="1:26">
      <c r="A10" s="32">
        <v>5</v>
      </c>
      <c r="B10" s="32" t="s">
        <v>410</v>
      </c>
      <c r="C10" s="79" t="s">
        <v>406</v>
      </c>
      <c r="D10" s="80" t="s">
        <v>407</v>
      </c>
      <c r="E10" s="81" t="s">
        <v>389</v>
      </c>
      <c r="F10" s="82" t="s">
        <v>408</v>
      </c>
      <c r="G10" s="75" t="s">
        <v>396</v>
      </c>
      <c r="H10" s="83">
        <v>1</v>
      </c>
      <c r="I10" s="88" t="s">
        <v>409</v>
      </c>
      <c r="J10" s="88" t="s">
        <v>409</v>
      </c>
      <c r="K10" s="88"/>
      <c r="L10" s="88"/>
      <c r="M10" s="89"/>
      <c r="N10" s="31"/>
      <c r="O10" s="31"/>
      <c r="P10" s="31"/>
      <c r="Q10" s="89">
        <v>10588</v>
      </c>
      <c r="R10" s="31">
        <v>317.64</v>
      </c>
      <c r="S10" s="97">
        <v>200</v>
      </c>
      <c r="T10" s="98"/>
      <c r="U10" s="98"/>
      <c r="V10" s="97">
        <v>200</v>
      </c>
      <c r="W10" s="55">
        <v>-117.64</v>
      </c>
      <c r="X10" s="55">
        <v>-37.0356378289888</v>
      </c>
      <c r="Y10" s="52" t="s">
        <v>62</v>
      </c>
      <c r="Z10" s="84"/>
    </row>
    <row r="11" s="66" customFormat="1" customHeight="1" spans="1:26">
      <c r="A11" s="32">
        <v>6</v>
      </c>
      <c r="B11" s="32" t="s">
        <v>411</v>
      </c>
      <c r="C11" s="79" t="s">
        <v>412</v>
      </c>
      <c r="D11" s="80" t="s">
        <v>413</v>
      </c>
      <c r="E11" s="81" t="s">
        <v>389</v>
      </c>
      <c r="F11" s="82" t="s">
        <v>408</v>
      </c>
      <c r="G11" s="75" t="s">
        <v>396</v>
      </c>
      <c r="H11" s="83">
        <v>1</v>
      </c>
      <c r="I11" s="88" t="s">
        <v>409</v>
      </c>
      <c r="J11" s="88" t="s">
        <v>409</v>
      </c>
      <c r="K11" s="88"/>
      <c r="L11" s="88"/>
      <c r="M11" s="89"/>
      <c r="N11" s="31"/>
      <c r="O11" s="31"/>
      <c r="P11" s="31"/>
      <c r="Q11" s="89">
        <v>2699</v>
      </c>
      <c r="R11" s="31">
        <v>80.97</v>
      </c>
      <c r="S11" s="97">
        <v>150</v>
      </c>
      <c r="T11" s="98"/>
      <c r="U11" s="98"/>
      <c r="V11" s="97">
        <v>150</v>
      </c>
      <c r="W11" s="55">
        <v>69.03</v>
      </c>
      <c r="X11" s="55">
        <v>85.2537977028529</v>
      </c>
      <c r="Y11" s="52" t="s">
        <v>62</v>
      </c>
      <c r="Z11" s="84"/>
    </row>
    <row r="12" s="66" customFormat="1" customHeight="1" spans="1:26">
      <c r="A12" s="32">
        <v>7</v>
      </c>
      <c r="B12" s="32" t="s">
        <v>414</v>
      </c>
      <c r="C12" s="79" t="s">
        <v>415</v>
      </c>
      <c r="D12" s="80" t="s">
        <v>416</v>
      </c>
      <c r="E12" s="81" t="s">
        <v>389</v>
      </c>
      <c r="F12" s="82" t="s">
        <v>403</v>
      </c>
      <c r="G12" s="75" t="s">
        <v>396</v>
      </c>
      <c r="H12" s="83">
        <v>1</v>
      </c>
      <c r="I12" s="88" t="s">
        <v>409</v>
      </c>
      <c r="J12" s="88" t="s">
        <v>409</v>
      </c>
      <c r="K12" s="88"/>
      <c r="L12" s="88"/>
      <c r="M12" s="89"/>
      <c r="N12" s="31"/>
      <c r="O12" s="31"/>
      <c r="P12" s="31"/>
      <c r="Q12" s="89">
        <v>7370</v>
      </c>
      <c r="R12" s="31">
        <v>221.1</v>
      </c>
      <c r="S12" s="97">
        <v>300</v>
      </c>
      <c r="T12" s="98"/>
      <c r="U12" s="98"/>
      <c r="V12" s="97">
        <v>300</v>
      </c>
      <c r="W12" s="55">
        <v>78.9</v>
      </c>
      <c r="X12" s="55">
        <v>35.685210312076</v>
      </c>
      <c r="Y12" s="52" t="s">
        <v>417</v>
      </c>
      <c r="Z12" s="84"/>
    </row>
    <row r="13" s="66" customFormat="1" customHeight="1" spans="1:26">
      <c r="A13" s="32">
        <v>8</v>
      </c>
      <c r="B13" s="32" t="s">
        <v>418</v>
      </c>
      <c r="C13" s="79" t="s">
        <v>419</v>
      </c>
      <c r="D13" s="80" t="s">
        <v>420</v>
      </c>
      <c r="E13" s="81" t="s">
        <v>389</v>
      </c>
      <c r="F13" s="82" t="s">
        <v>421</v>
      </c>
      <c r="G13" s="75" t="s">
        <v>396</v>
      </c>
      <c r="H13" s="83">
        <v>1</v>
      </c>
      <c r="I13" s="88" t="s">
        <v>422</v>
      </c>
      <c r="J13" s="88" t="s">
        <v>422</v>
      </c>
      <c r="K13" s="88"/>
      <c r="L13" s="88"/>
      <c r="M13" s="89"/>
      <c r="N13" s="31"/>
      <c r="O13" s="31"/>
      <c r="P13" s="31"/>
      <c r="Q13" s="89">
        <v>5567</v>
      </c>
      <c r="R13" s="31">
        <v>167.01</v>
      </c>
      <c r="S13" s="97">
        <v>50</v>
      </c>
      <c r="T13" s="98"/>
      <c r="U13" s="98"/>
      <c r="V13" s="97">
        <v>50</v>
      </c>
      <c r="W13" s="55">
        <v>-117.01</v>
      </c>
      <c r="X13" s="55">
        <v>-70.0616729537153</v>
      </c>
      <c r="Y13" s="52" t="s">
        <v>62</v>
      </c>
      <c r="Z13" s="84"/>
    </row>
    <row r="14" s="66" customFormat="1" customHeight="1" spans="1:26">
      <c r="A14" s="32">
        <v>9</v>
      </c>
      <c r="B14" s="32" t="s">
        <v>423</v>
      </c>
      <c r="C14" s="79" t="s">
        <v>424</v>
      </c>
      <c r="D14" s="80" t="s">
        <v>425</v>
      </c>
      <c r="E14" s="81" t="s">
        <v>389</v>
      </c>
      <c r="F14" s="82" t="s">
        <v>426</v>
      </c>
      <c r="G14" s="75" t="s">
        <v>396</v>
      </c>
      <c r="H14" s="83">
        <v>1</v>
      </c>
      <c r="I14" s="88" t="s">
        <v>422</v>
      </c>
      <c r="J14" s="88" t="s">
        <v>422</v>
      </c>
      <c r="K14" s="88"/>
      <c r="L14" s="88"/>
      <c r="M14" s="89"/>
      <c r="N14" s="31"/>
      <c r="O14" s="31"/>
      <c r="P14" s="31"/>
      <c r="Q14" s="89">
        <v>9450</v>
      </c>
      <c r="R14" s="31">
        <v>674.41</v>
      </c>
      <c r="S14" s="97">
        <v>50</v>
      </c>
      <c r="T14" s="98"/>
      <c r="U14" s="98"/>
      <c r="V14" s="97">
        <v>50</v>
      </c>
      <c r="W14" s="55">
        <v>-624.41</v>
      </c>
      <c r="X14" s="55">
        <v>-92.5861123055708</v>
      </c>
      <c r="Y14" s="52" t="s">
        <v>62</v>
      </c>
      <c r="Z14" s="84"/>
    </row>
    <row r="15" s="66" customFormat="1" customHeight="1" spans="1:26">
      <c r="A15" s="32">
        <v>10</v>
      </c>
      <c r="B15" s="32" t="s">
        <v>427</v>
      </c>
      <c r="C15" s="79" t="s">
        <v>400</v>
      </c>
      <c r="D15" s="80" t="s">
        <v>428</v>
      </c>
      <c r="E15" s="81" t="s">
        <v>402</v>
      </c>
      <c r="F15" s="82" t="s">
        <v>429</v>
      </c>
      <c r="G15" s="75" t="s">
        <v>396</v>
      </c>
      <c r="H15" s="83">
        <v>1</v>
      </c>
      <c r="I15" s="88" t="s">
        <v>430</v>
      </c>
      <c r="J15" s="88" t="s">
        <v>430</v>
      </c>
      <c r="K15" s="88"/>
      <c r="L15" s="88"/>
      <c r="M15" s="89"/>
      <c r="N15" s="31"/>
      <c r="O15" s="31"/>
      <c r="P15" s="31"/>
      <c r="Q15" s="89">
        <v>2803.42</v>
      </c>
      <c r="R15" s="31">
        <v>84.1</v>
      </c>
      <c r="S15" s="97">
        <v>100</v>
      </c>
      <c r="T15" s="98"/>
      <c r="U15" s="98"/>
      <c r="V15" s="97">
        <v>100</v>
      </c>
      <c r="W15" s="55">
        <v>15.9</v>
      </c>
      <c r="X15" s="55">
        <v>18.9060642092747</v>
      </c>
      <c r="Y15" s="52" t="s">
        <v>402</v>
      </c>
      <c r="Z15" s="84"/>
    </row>
    <row r="16" s="66" customFormat="1" customHeight="1" spans="1:26">
      <c r="A16" s="32">
        <v>11</v>
      </c>
      <c r="B16" s="32" t="s">
        <v>431</v>
      </c>
      <c r="C16" s="79" t="s">
        <v>432</v>
      </c>
      <c r="D16" s="80" t="s">
        <v>433</v>
      </c>
      <c r="E16" s="81" t="s">
        <v>402</v>
      </c>
      <c r="F16" s="82" t="s">
        <v>434</v>
      </c>
      <c r="G16" s="75" t="s">
        <v>396</v>
      </c>
      <c r="H16" s="83">
        <v>1</v>
      </c>
      <c r="I16" s="88" t="s">
        <v>430</v>
      </c>
      <c r="J16" s="88" t="s">
        <v>430</v>
      </c>
      <c r="K16" s="88"/>
      <c r="L16" s="88"/>
      <c r="M16" s="89"/>
      <c r="N16" s="31"/>
      <c r="O16" s="31"/>
      <c r="P16" s="31"/>
      <c r="Q16" s="89">
        <v>8883.76</v>
      </c>
      <c r="R16" s="31">
        <v>266.51</v>
      </c>
      <c r="S16" s="97">
        <v>200</v>
      </c>
      <c r="T16" s="98"/>
      <c r="U16" s="98"/>
      <c r="V16" s="97">
        <v>200</v>
      </c>
      <c r="W16" s="55">
        <v>-66.51</v>
      </c>
      <c r="X16" s="55">
        <v>-24.9559115980639</v>
      </c>
      <c r="Y16" s="52" t="s">
        <v>402</v>
      </c>
      <c r="Z16" s="84"/>
    </row>
    <row r="17" s="66" customFormat="1" customHeight="1" spans="1:26">
      <c r="A17" s="32">
        <v>12</v>
      </c>
      <c r="B17" s="32" t="s">
        <v>435</v>
      </c>
      <c r="C17" s="79" t="s">
        <v>436</v>
      </c>
      <c r="D17" s="80"/>
      <c r="E17" s="81" t="s">
        <v>125</v>
      </c>
      <c r="F17" s="82" t="s">
        <v>437</v>
      </c>
      <c r="G17" s="75" t="s">
        <v>61</v>
      </c>
      <c r="H17" s="83">
        <v>1</v>
      </c>
      <c r="I17" s="88" t="s">
        <v>438</v>
      </c>
      <c r="J17" s="88" t="s">
        <v>438</v>
      </c>
      <c r="K17" s="88"/>
      <c r="L17" s="88"/>
      <c r="M17" s="89"/>
      <c r="N17" s="31"/>
      <c r="O17" s="31"/>
      <c r="P17" s="31"/>
      <c r="Q17" s="89">
        <v>4368.93</v>
      </c>
      <c r="R17" s="31">
        <v>865.38</v>
      </c>
      <c r="S17" s="97">
        <v>4248</v>
      </c>
      <c r="T17" s="98">
        <v>23</v>
      </c>
      <c r="U17" s="99">
        <v>1</v>
      </c>
      <c r="V17" s="97">
        <v>977</v>
      </c>
      <c r="W17" s="55">
        <v>111.62</v>
      </c>
      <c r="X17" s="55">
        <v>12.8983799024706</v>
      </c>
      <c r="Y17" s="52" t="s">
        <v>125</v>
      </c>
      <c r="Z17" s="84"/>
    </row>
    <row r="18" s="66" customFormat="1" customHeight="1" spans="1:26">
      <c r="A18" s="32">
        <v>13</v>
      </c>
      <c r="B18" s="32" t="s">
        <v>439</v>
      </c>
      <c r="C18" s="84" t="s">
        <v>440</v>
      </c>
      <c r="D18" s="80" t="s">
        <v>441</v>
      </c>
      <c r="E18" s="81" t="s">
        <v>125</v>
      </c>
      <c r="F18" s="82" t="s">
        <v>442</v>
      </c>
      <c r="G18" s="75" t="s">
        <v>396</v>
      </c>
      <c r="H18" s="83">
        <v>1</v>
      </c>
      <c r="I18" s="88" t="s">
        <v>443</v>
      </c>
      <c r="J18" s="88" t="s">
        <v>443</v>
      </c>
      <c r="K18" s="88"/>
      <c r="L18" s="88"/>
      <c r="M18" s="89"/>
      <c r="N18" s="31"/>
      <c r="O18" s="31"/>
      <c r="P18" s="31"/>
      <c r="Q18" s="89">
        <v>3850</v>
      </c>
      <c r="R18" s="31">
        <v>478.04</v>
      </c>
      <c r="S18" s="97">
        <v>2549</v>
      </c>
      <c r="T18" s="98">
        <v>15</v>
      </c>
      <c r="U18" s="99">
        <v>1</v>
      </c>
      <c r="V18" s="97">
        <v>382</v>
      </c>
      <c r="W18" s="55">
        <v>-96.04</v>
      </c>
      <c r="X18" s="55">
        <v>-20.0903690067777</v>
      </c>
      <c r="Y18" s="52" t="s">
        <v>125</v>
      </c>
      <c r="Z18" s="84"/>
    </row>
    <row r="19" s="66" customFormat="1" customHeight="1" spans="1:26">
      <c r="A19" s="32">
        <v>14</v>
      </c>
      <c r="B19" s="32" t="s">
        <v>444</v>
      </c>
      <c r="C19" s="79" t="s">
        <v>440</v>
      </c>
      <c r="D19" s="80" t="s">
        <v>441</v>
      </c>
      <c r="E19" s="81" t="s">
        <v>125</v>
      </c>
      <c r="F19" s="82" t="s">
        <v>442</v>
      </c>
      <c r="G19" s="75" t="s">
        <v>396</v>
      </c>
      <c r="H19" s="83">
        <v>1</v>
      </c>
      <c r="I19" s="88" t="s">
        <v>443</v>
      </c>
      <c r="J19" s="88" t="s">
        <v>443</v>
      </c>
      <c r="K19" s="88"/>
      <c r="L19" s="88"/>
      <c r="M19" s="89"/>
      <c r="N19" s="31"/>
      <c r="O19" s="31"/>
      <c r="P19" s="31"/>
      <c r="Q19" s="89">
        <v>3850</v>
      </c>
      <c r="R19" s="31">
        <v>478.04</v>
      </c>
      <c r="S19" s="97">
        <v>2549</v>
      </c>
      <c r="T19" s="98">
        <v>15</v>
      </c>
      <c r="U19" s="99">
        <v>1</v>
      </c>
      <c r="V19" s="97">
        <v>382</v>
      </c>
      <c r="W19" s="55">
        <v>-96.04</v>
      </c>
      <c r="X19" s="55">
        <v>-20.0903690067777</v>
      </c>
      <c r="Y19" s="52" t="s">
        <v>125</v>
      </c>
      <c r="Z19" s="84"/>
    </row>
    <row r="20" s="66" customFormat="1" customHeight="1" spans="1:26">
      <c r="A20" s="32">
        <v>15</v>
      </c>
      <c r="B20" s="32" t="s">
        <v>445</v>
      </c>
      <c r="C20" s="79" t="s">
        <v>446</v>
      </c>
      <c r="D20" s="80" t="s">
        <v>447</v>
      </c>
      <c r="E20" s="81" t="s">
        <v>125</v>
      </c>
      <c r="F20" s="82" t="s">
        <v>448</v>
      </c>
      <c r="G20" s="75" t="s">
        <v>396</v>
      </c>
      <c r="H20" s="83">
        <v>1</v>
      </c>
      <c r="I20" s="88" t="s">
        <v>443</v>
      </c>
      <c r="J20" s="88" t="s">
        <v>443</v>
      </c>
      <c r="K20" s="88"/>
      <c r="L20" s="88"/>
      <c r="M20" s="89"/>
      <c r="N20" s="31"/>
      <c r="O20" s="31"/>
      <c r="P20" s="31"/>
      <c r="Q20" s="89">
        <v>8895</v>
      </c>
      <c r="R20" s="31">
        <v>266.85</v>
      </c>
      <c r="S20" s="97">
        <v>450</v>
      </c>
      <c r="T20" s="98"/>
      <c r="U20" s="98"/>
      <c r="V20" s="97">
        <v>450</v>
      </c>
      <c r="W20" s="55">
        <v>183.15</v>
      </c>
      <c r="X20" s="55">
        <v>68.6340640809443</v>
      </c>
      <c r="Y20" s="52" t="s">
        <v>125</v>
      </c>
      <c r="Z20" s="84"/>
    </row>
    <row r="21" s="66" customFormat="1" customHeight="1" spans="1:26">
      <c r="A21" s="32">
        <v>16</v>
      </c>
      <c r="B21" s="32" t="s">
        <v>449</v>
      </c>
      <c r="C21" s="79" t="s">
        <v>450</v>
      </c>
      <c r="D21" s="80" t="s">
        <v>451</v>
      </c>
      <c r="E21" s="81" t="s">
        <v>125</v>
      </c>
      <c r="F21" s="82" t="s">
        <v>452</v>
      </c>
      <c r="G21" s="75" t="s">
        <v>57</v>
      </c>
      <c r="H21" s="83">
        <v>1</v>
      </c>
      <c r="I21" s="88" t="s">
        <v>453</v>
      </c>
      <c r="J21" s="88" t="s">
        <v>453</v>
      </c>
      <c r="K21" s="88"/>
      <c r="L21" s="88"/>
      <c r="M21" s="89"/>
      <c r="N21" s="31"/>
      <c r="O21" s="31"/>
      <c r="P21" s="31"/>
      <c r="Q21" s="89">
        <v>314316.24</v>
      </c>
      <c r="R21" s="31">
        <v>39022.24</v>
      </c>
      <c r="S21" s="97">
        <v>267169</v>
      </c>
      <c r="T21" s="98">
        <v>15</v>
      </c>
      <c r="U21" s="99">
        <v>1</v>
      </c>
      <c r="V21" s="97">
        <v>40075</v>
      </c>
      <c r="W21" s="55">
        <v>1052.76</v>
      </c>
      <c r="X21" s="55">
        <v>2.69784615132294</v>
      </c>
      <c r="Y21" s="52" t="s">
        <v>454</v>
      </c>
      <c r="Z21" s="84"/>
    </row>
    <row r="22" s="66" customFormat="1" customHeight="1" spans="1:26">
      <c r="A22" s="32">
        <v>17</v>
      </c>
      <c r="B22" s="32" t="s">
        <v>455</v>
      </c>
      <c r="C22" s="79" t="s">
        <v>450</v>
      </c>
      <c r="D22" s="80" t="s">
        <v>451</v>
      </c>
      <c r="E22" s="81" t="s">
        <v>355</v>
      </c>
      <c r="F22" s="82" t="s">
        <v>452</v>
      </c>
      <c r="G22" s="75" t="s">
        <v>57</v>
      </c>
      <c r="H22" s="83">
        <v>2</v>
      </c>
      <c r="I22" s="88" t="s">
        <v>453</v>
      </c>
      <c r="J22" s="88" t="s">
        <v>453</v>
      </c>
      <c r="K22" s="88"/>
      <c r="L22" s="88"/>
      <c r="M22" s="89"/>
      <c r="N22" s="31"/>
      <c r="O22" s="31"/>
      <c r="P22" s="31"/>
      <c r="Q22" s="89">
        <v>146444.44</v>
      </c>
      <c r="R22" s="31">
        <v>18181.04</v>
      </c>
      <c r="S22" s="97">
        <v>124478</v>
      </c>
      <c r="T22" s="98">
        <v>15</v>
      </c>
      <c r="U22" s="99">
        <v>1</v>
      </c>
      <c r="V22" s="97">
        <v>18672</v>
      </c>
      <c r="W22" s="55">
        <v>490.959999999999</v>
      </c>
      <c r="X22" s="55">
        <v>2.70039557693069</v>
      </c>
      <c r="Y22" s="52" t="s">
        <v>355</v>
      </c>
      <c r="Z22" s="84"/>
    </row>
    <row r="23" s="66" customFormat="1" customHeight="1" spans="1:26">
      <c r="A23" s="32">
        <v>18</v>
      </c>
      <c r="B23" s="32" t="s">
        <v>456</v>
      </c>
      <c r="C23" s="79" t="s">
        <v>450</v>
      </c>
      <c r="D23" s="80" t="s">
        <v>451</v>
      </c>
      <c r="E23" s="81" t="s">
        <v>125</v>
      </c>
      <c r="F23" s="82" t="s">
        <v>452</v>
      </c>
      <c r="G23" s="75" t="s">
        <v>57</v>
      </c>
      <c r="H23" s="83">
        <v>1</v>
      </c>
      <c r="I23" s="88" t="s">
        <v>453</v>
      </c>
      <c r="J23" s="88" t="s">
        <v>453</v>
      </c>
      <c r="K23" s="88"/>
      <c r="L23" s="88"/>
      <c r="M23" s="89"/>
      <c r="N23" s="31"/>
      <c r="O23" s="31"/>
      <c r="P23" s="31"/>
      <c r="Q23" s="89">
        <v>191119.66</v>
      </c>
      <c r="R23" s="31">
        <v>23727.38</v>
      </c>
      <c r="S23" s="97">
        <v>162452</v>
      </c>
      <c r="T23" s="98">
        <v>15</v>
      </c>
      <c r="U23" s="99">
        <v>1</v>
      </c>
      <c r="V23" s="97">
        <v>24368</v>
      </c>
      <c r="W23" s="55">
        <v>640.619999999999</v>
      </c>
      <c r="X23" s="55">
        <v>2.69991882795319</v>
      </c>
      <c r="Y23" s="52" t="s">
        <v>125</v>
      </c>
      <c r="Z23" s="84"/>
    </row>
    <row r="24" s="66" customFormat="1" customHeight="1" spans="1:26">
      <c r="A24" s="32">
        <v>19</v>
      </c>
      <c r="B24" s="32" t="s">
        <v>457</v>
      </c>
      <c r="C24" s="79" t="s">
        <v>450</v>
      </c>
      <c r="D24" s="80" t="s">
        <v>451</v>
      </c>
      <c r="E24" s="81" t="s">
        <v>125</v>
      </c>
      <c r="F24" s="82" t="s">
        <v>452</v>
      </c>
      <c r="G24" s="75" t="s">
        <v>57</v>
      </c>
      <c r="H24" s="83">
        <v>1</v>
      </c>
      <c r="I24" s="88" t="s">
        <v>458</v>
      </c>
      <c r="J24" s="88" t="s">
        <v>458</v>
      </c>
      <c r="K24" s="88"/>
      <c r="L24" s="88"/>
      <c r="M24" s="89"/>
      <c r="N24" s="31"/>
      <c r="O24" s="31"/>
      <c r="P24" s="31"/>
      <c r="Q24" s="89">
        <v>11004.27</v>
      </c>
      <c r="R24" s="31">
        <v>1366.3</v>
      </c>
      <c r="S24" s="97">
        <v>9354</v>
      </c>
      <c r="T24" s="98">
        <v>15</v>
      </c>
      <c r="U24" s="99">
        <v>1</v>
      </c>
      <c r="V24" s="97">
        <v>1403</v>
      </c>
      <c r="W24" s="55">
        <v>36.7</v>
      </c>
      <c r="X24" s="55">
        <v>2.68608651101515</v>
      </c>
      <c r="Y24" s="52" t="s">
        <v>125</v>
      </c>
      <c r="Z24" s="84"/>
    </row>
    <row r="25" s="66" customFormat="1" customHeight="1" spans="1:26">
      <c r="A25" s="32">
        <v>20</v>
      </c>
      <c r="B25" s="32" t="s">
        <v>459</v>
      </c>
      <c r="C25" s="79" t="s">
        <v>450</v>
      </c>
      <c r="D25" s="80" t="s">
        <v>451</v>
      </c>
      <c r="E25" s="81" t="s">
        <v>355</v>
      </c>
      <c r="F25" s="82" t="s">
        <v>452</v>
      </c>
      <c r="G25" s="75" t="s">
        <v>57</v>
      </c>
      <c r="H25" s="83">
        <v>1</v>
      </c>
      <c r="I25" s="88" t="s">
        <v>458</v>
      </c>
      <c r="J25" s="88" t="s">
        <v>458</v>
      </c>
      <c r="K25" s="88"/>
      <c r="L25" s="88"/>
      <c r="M25" s="89"/>
      <c r="N25" s="31"/>
      <c r="O25" s="31"/>
      <c r="P25" s="31"/>
      <c r="Q25" s="89">
        <v>13205.15</v>
      </c>
      <c r="R25" s="31">
        <v>1639.4</v>
      </c>
      <c r="S25" s="97">
        <v>11224</v>
      </c>
      <c r="T25" s="98">
        <v>15</v>
      </c>
      <c r="U25" s="99">
        <v>1</v>
      </c>
      <c r="V25" s="97">
        <v>1684</v>
      </c>
      <c r="W25" s="55">
        <v>44.5999999999999</v>
      </c>
      <c r="X25" s="55">
        <v>2.7205075027449</v>
      </c>
      <c r="Y25" s="52" t="s">
        <v>355</v>
      </c>
      <c r="Z25" s="84"/>
    </row>
    <row r="26" s="66" customFormat="1" customHeight="1" spans="1:26">
      <c r="A26" s="32">
        <v>21</v>
      </c>
      <c r="B26" s="32" t="s">
        <v>460</v>
      </c>
      <c r="C26" s="79" t="s">
        <v>446</v>
      </c>
      <c r="D26" s="80" t="s">
        <v>447</v>
      </c>
      <c r="E26" s="81" t="s">
        <v>125</v>
      </c>
      <c r="F26" s="82" t="s">
        <v>448</v>
      </c>
      <c r="G26" s="75" t="s">
        <v>396</v>
      </c>
      <c r="H26" s="83">
        <v>1</v>
      </c>
      <c r="I26" s="88" t="s">
        <v>443</v>
      </c>
      <c r="J26" s="88" t="s">
        <v>443</v>
      </c>
      <c r="K26" s="88"/>
      <c r="L26" s="88"/>
      <c r="M26" s="89"/>
      <c r="N26" s="31"/>
      <c r="O26" s="31"/>
      <c r="P26" s="31"/>
      <c r="Q26" s="89">
        <v>8895</v>
      </c>
      <c r="R26" s="31">
        <v>266.85</v>
      </c>
      <c r="S26" s="97">
        <v>450</v>
      </c>
      <c r="T26" s="98"/>
      <c r="U26" s="98"/>
      <c r="V26" s="97">
        <v>450</v>
      </c>
      <c r="W26" s="55">
        <v>183.15</v>
      </c>
      <c r="X26" s="55">
        <v>68.6340640809443</v>
      </c>
      <c r="Y26" s="52" t="s">
        <v>125</v>
      </c>
      <c r="Z26" s="84"/>
    </row>
    <row r="27" s="66" customFormat="1" customHeight="1" spans="1:26">
      <c r="A27" s="32">
        <v>22</v>
      </c>
      <c r="B27" s="32" t="s">
        <v>461</v>
      </c>
      <c r="C27" s="84" t="s">
        <v>462</v>
      </c>
      <c r="D27" s="80"/>
      <c r="E27" s="81" t="s">
        <v>389</v>
      </c>
      <c r="F27" s="82"/>
      <c r="G27" s="75" t="s">
        <v>57</v>
      </c>
      <c r="H27" s="83">
        <v>1</v>
      </c>
      <c r="I27" s="88" t="s">
        <v>463</v>
      </c>
      <c r="J27" s="88" t="s">
        <v>463</v>
      </c>
      <c r="K27" s="88"/>
      <c r="L27" s="88"/>
      <c r="M27" s="89"/>
      <c r="N27" s="31"/>
      <c r="O27" s="31"/>
      <c r="P27" s="31"/>
      <c r="Q27" s="89">
        <v>20580</v>
      </c>
      <c r="R27" s="31">
        <v>617.4</v>
      </c>
      <c r="S27" s="97">
        <v>0</v>
      </c>
      <c r="T27" s="98" t="s">
        <v>18</v>
      </c>
      <c r="U27" s="98"/>
      <c r="V27" s="97">
        <v>0</v>
      </c>
      <c r="W27" s="55">
        <v>-617.4</v>
      </c>
      <c r="X27" s="55">
        <v>-100</v>
      </c>
      <c r="Y27" s="52" t="s">
        <v>464</v>
      </c>
      <c r="Z27" s="84"/>
    </row>
    <row r="28" s="66" customFormat="1" customHeight="1" spans="1:26">
      <c r="A28" s="32" t="s">
        <v>465</v>
      </c>
      <c r="B28" s="32"/>
      <c r="C28" s="79" t="s">
        <v>466</v>
      </c>
      <c r="D28" s="80" t="s">
        <v>467</v>
      </c>
      <c r="E28" s="81"/>
      <c r="F28" s="82"/>
      <c r="G28" s="75" t="s">
        <v>468</v>
      </c>
      <c r="H28" s="83">
        <v>3</v>
      </c>
      <c r="I28" s="88"/>
      <c r="J28" s="88"/>
      <c r="K28" s="88"/>
      <c r="L28" s="88"/>
      <c r="M28" s="89"/>
      <c r="N28" s="31"/>
      <c r="O28" s="31"/>
      <c r="P28" s="31"/>
      <c r="Q28" s="89"/>
      <c r="R28" s="31"/>
      <c r="S28" s="97">
        <v>4779</v>
      </c>
      <c r="T28" s="98">
        <v>15</v>
      </c>
      <c r="U28" s="99">
        <v>1</v>
      </c>
      <c r="V28" s="97">
        <v>717</v>
      </c>
      <c r="W28" s="55">
        <v>717</v>
      </c>
      <c r="X28" s="55" t="s">
        <v>18</v>
      </c>
      <c r="Y28" s="52"/>
      <c r="Z28" s="84"/>
    </row>
    <row r="29" s="66" customFormat="1" customHeight="1" spans="1:26">
      <c r="A29" s="32" t="s">
        <v>469</v>
      </c>
      <c r="B29" s="32"/>
      <c r="C29" s="79" t="s">
        <v>470</v>
      </c>
      <c r="D29" s="80"/>
      <c r="E29" s="81"/>
      <c r="F29" s="82"/>
      <c r="G29" s="75" t="s">
        <v>468</v>
      </c>
      <c r="H29" s="83">
        <v>29</v>
      </c>
      <c r="I29" s="88"/>
      <c r="J29" s="88"/>
      <c r="K29" s="88"/>
      <c r="L29" s="88"/>
      <c r="M29" s="89"/>
      <c r="N29" s="31"/>
      <c r="O29" s="31"/>
      <c r="P29" s="31"/>
      <c r="Q29" s="89"/>
      <c r="R29" s="31"/>
      <c r="S29" s="97">
        <v>8990</v>
      </c>
      <c r="T29" s="98">
        <v>15</v>
      </c>
      <c r="U29" s="99">
        <v>1</v>
      </c>
      <c r="V29" s="97">
        <v>1349</v>
      </c>
      <c r="W29" s="55">
        <v>1349</v>
      </c>
      <c r="X29" s="55" t="s">
        <v>18</v>
      </c>
      <c r="Y29" s="52"/>
      <c r="Z29" s="84" t="s">
        <v>471</v>
      </c>
    </row>
    <row r="30" s="66" customFormat="1" customHeight="1" spans="1:26">
      <c r="A30" s="32">
        <v>23</v>
      </c>
      <c r="B30" s="32" t="s">
        <v>472</v>
      </c>
      <c r="C30" s="79" t="s">
        <v>473</v>
      </c>
      <c r="D30" s="80" t="s">
        <v>408</v>
      </c>
      <c r="E30" s="81" t="s">
        <v>389</v>
      </c>
      <c r="F30" s="82" t="s">
        <v>408</v>
      </c>
      <c r="G30" s="75" t="s">
        <v>396</v>
      </c>
      <c r="H30" s="83">
        <v>1</v>
      </c>
      <c r="I30" s="88" t="s">
        <v>463</v>
      </c>
      <c r="J30" s="88" t="s">
        <v>463</v>
      </c>
      <c r="K30" s="88"/>
      <c r="L30" s="88"/>
      <c r="M30" s="89"/>
      <c r="N30" s="31"/>
      <c r="O30" s="31"/>
      <c r="P30" s="31"/>
      <c r="Q30" s="89">
        <v>5000</v>
      </c>
      <c r="R30" s="31">
        <v>150</v>
      </c>
      <c r="S30" s="97">
        <v>200</v>
      </c>
      <c r="T30" s="98"/>
      <c r="U30" s="98"/>
      <c r="V30" s="97">
        <v>200</v>
      </c>
      <c r="W30" s="55">
        <v>50</v>
      </c>
      <c r="X30" s="55">
        <v>33.3333333333333</v>
      </c>
      <c r="Y30" s="52" t="s">
        <v>62</v>
      </c>
      <c r="Z30" s="84"/>
    </row>
    <row r="31" s="66" customFormat="1" customHeight="1" spans="1:26">
      <c r="A31" s="32">
        <v>24</v>
      </c>
      <c r="B31" s="32" t="s">
        <v>474</v>
      </c>
      <c r="C31" s="79" t="s">
        <v>473</v>
      </c>
      <c r="D31" s="80" t="s">
        <v>408</v>
      </c>
      <c r="E31" s="81" t="s">
        <v>389</v>
      </c>
      <c r="F31" s="82" t="s">
        <v>408</v>
      </c>
      <c r="G31" s="75" t="s">
        <v>396</v>
      </c>
      <c r="H31" s="83">
        <v>1</v>
      </c>
      <c r="I31" s="88" t="s">
        <v>463</v>
      </c>
      <c r="J31" s="88" t="s">
        <v>463</v>
      </c>
      <c r="K31" s="88"/>
      <c r="L31" s="88"/>
      <c r="M31" s="89"/>
      <c r="N31" s="31"/>
      <c r="O31" s="31"/>
      <c r="P31" s="31"/>
      <c r="Q31" s="89">
        <v>5000</v>
      </c>
      <c r="R31" s="31">
        <v>150</v>
      </c>
      <c r="S31" s="97">
        <v>200</v>
      </c>
      <c r="T31" s="98"/>
      <c r="U31" s="98"/>
      <c r="V31" s="97">
        <v>200</v>
      </c>
      <c r="W31" s="55">
        <v>50</v>
      </c>
      <c r="X31" s="55">
        <v>33.3333333333333</v>
      </c>
      <c r="Y31" s="52" t="s">
        <v>62</v>
      </c>
      <c r="Z31" s="84"/>
    </row>
    <row r="32" s="66" customFormat="1" customHeight="1" spans="1:26">
      <c r="A32" s="32">
        <v>25</v>
      </c>
      <c r="B32" s="32" t="s">
        <v>475</v>
      </c>
      <c r="C32" s="79" t="s">
        <v>473</v>
      </c>
      <c r="D32" s="80" t="s">
        <v>408</v>
      </c>
      <c r="E32" s="81" t="s">
        <v>389</v>
      </c>
      <c r="F32" s="82" t="s">
        <v>408</v>
      </c>
      <c r="G32" s="75" t="s">
        <v>396</v>
      </c>
      <c r="H32" s="83">
        <v>1</v>
      </c>
      <c r="I32" s="88" t="s">
        <v>463</v>
      </c>
      <c r="J32" s="88" t="s">
        <v>463</v>
      </c>
      <c r="K32" s="88"/>
      <c r="L32" s="88"/>
      <c r="M32" s="89"/>
      <c r="N32" s="31"/>
      <c r="O32" s="31"/>
      <c r="P32" s="31"/>
      <c r="Q32" s="89">
        <v>5000</v>
      </c>
      <c r="R32" s="31">
        <v>150</v>
      </c>
      <c r="S32" s="97">
        <v>200</v>
      </c>
      <c r="T32" s="98"/>
      <c r="U32" s="98"/>
      <c r="V32" s="97">
        <v>200</v>
      </c>
      <c r="W32" s="55">
        <v>50</v>
      </c>
      <c r="X32" s="55">
        <v>33.3333333333333</v>
      </c>
      <c r="Y32" s="52" t="s">
        <v>62</v>
      </c>
      <c r="Z32" s="84"/>
    </row>
    <row r="33" s="66" customFormat="1" customHeight="1" spans="1:26">
      <c r="A33" s="32">
        <v>26</v>
      </c>
      <c r="B33" s="32" t="s">
        <v>476</v>
      </c>
      <c r="C33" s="79" t="s">
        <v>477</v>
      </c>
      <c r="D33" s="80" t="s">
        <v>478</v>
      </c>
      <c r="E33" s="81" t="s">
        <v>389</v>
      </c>
      <c r="F33" s="82" t="s">
        <v>479</v>
      </c>
      <c r="G33" s="75" t="s">
        <v>396</v>
      </c>
      <c r="H33" s="83">
        <v>1</v>
      </c>
      <c r="I33" s="88" t="s">
        <v>463</v>
      </c>
      <c r="J33" s="88" t="s">
        <v>463</v>
      </c>
      <c r="K33" s="88"/>
      <c r="L33" s="88"/>
      <c r="M33" s="89"/>
      <c r="N33" s="31"/>
      <c r="O33" s="31"/>
      <c r="P33" s="31"/>
      <c r="Q33" s="89">
        <v>9600</v>
      </c>
      <c r="R33" s="31">
        <v>288</v>
      </c>
      <c r="S33" s="97">
        <v>350</v>
      </c>
      <c r="T33" s="98"/>
      <c r="U33" s="98"/>
      <c r="V33" s="97">
        <v>350</v>
      </c>
      <c r="W33" s="55">
        <v>62</v>
      </c>
      <c r="X33" s="55">
        <v>21.5277777777778</v>
      </c>
      <c r="Y33" s="52" t="s">
        <v>62</v>
      </c>
      <c r="Z33" s="84"/>
    </row>
    <row r="34" s="66" customFormat="1" customHeight="1" spans="1:26">
      <c r="A34" s="32">
        <v>27</v>
      </c>
      <c r="B34" s="32" t="s">
        <v>480</v>
      </c>
      <c r="C34" s="79" t="s">
        <v>473</v>
      </c>
      <c r="D34" s="80" t="s">
        <v>481</v>
      </c>
      <c r="E34" s="81" t="s">
        <v>389</v>
      </c>
      <c r="F34" s="82" t="s">
        <v>408</v>
      </c>
      <c r="G34" s="75" t="s">
        <v>396</v>
      </c>
      <c r="H34" s="83">
        <v>1</v>
      </c>
      <c r="I34" s="88" t="s">
        <v>482</v>
      </c>
      <c r="J34" s="88" t="s">
        <v>482</v>
      </c>
      <c r="K34" s="88"/>
      <c r="L34" s="88"/>
      <c r="M34" s="89"/>
      <c r="N34" s="31"/>
      <c r="O34" s="31"/>
      <c r="P34" s="31"/>
      <c r="Q34" s="89">
        <v>4135.04</v>
      </c>
      <c r="R34" s="31">
        <v>124.05</v>
      </c>
      <c r="S34" s="97">
        <v>200</v>
      </c>
      <c r="T34" s="98"/>
      <c r="U34" s="98"/>
      <c r="V34" s="97">
        <v>200</v>
      </c>
      <c r="W34" s="55">
        <v>75.95</v>
      </c>
      <c r="X34" s="55">
        <v>61.2253123740427</v>
      </c>
      <c r="Y34" s="52" t="s">
        <v>483</v>
      </c>
      <c r="Z34" s="84"/>
    </row>
    <row r="35" s="66" customFormat="1" customHeight="1" spans="1:26">
      <c r="A35" s="32">
        <v>28</v>
      </c>
      <c r="B35" s="32" t="s">
        <v>484</v>
      </c>
      <c r="C35" s="79" t="s">
        <v>473</v>
      </c>
      <c r="D35" s="80" t="s">
        <v>481</v>
      </c>
      <c r="E35" s="81" t="s">
        <v>389</v>
      </c>
      <c r="F35" s="82" t="s">
        <v>408</v>
      </c>
      <c r="G35" s="75" t="s">
        <v>396</v>
      </c>
      <c r="H35" s="83">
        <v>1</v>
      </c>
      <c r="I35" s="88" t="s">
        <v>482</v>
      </c>
      <c r="J35" s="88" t="s">
        <v>482</v>
      </c>
      <c r="K35" s="88"/>
      <c r="L35" s="88"/>
      <c r="M35" s="89"/>
      <c r="N35" s="31"/>
      <c r="O35" s="31"/>
      <c r="P35" s="31"/>
      <c r="Q35" s="89">
        <v>4135.04</v>
      </c>
      <c r="R35" s="31">
        <v>124.05</v>
      </c>
      <c r="S35" s="97">
        <v>200</v>
      </c>
      <c r="T35" s="98"/>
      <c r="U35" s="98"/>
      <c r="V35" s="97">
        <v>200</v>
      </c>
      <c r="W35" s="55">
        <v>75.95</v>
      </c>
      <c r="X35" s="55">
        <v>61.2253123740427</v>
      </c>
      <c r="Y35" s="52" t="s">
        <v>483</v>
      </c>
      <c r="Z35" s="84"/>
    </row>
    <row r="36" s="66" customFormat="1" customHeight="1" spans="1:26">
      <c r="A36" s="32">
        <v>29</v>
      </c>
      <c r="B36" s="32" t="s">
        <v>485</v>
      </c>
      <c r="C36" s="79" t="s">
        <v>473</v>
      </c>
      <c r="D36" s="80" t="s">
        <v>481</v>
      </c>
      <c r="E36" s="81" t="s">
        <v>389</v>
      </c>
      <c r="F36" s="82" t="s">
        <v>408</v>
      </c>
      <c r="G36" s="75" t="s">
        <v>396</v>
      </c>
      <c r="H36" s="83">
        <v>1</v>
      </c>
      <c r="I36" s="88" t="s">
        <v>482</v>
      </c>
      <c r="J36" s="88" t="s">
        <v>482</v>
      </c>
      <c r="K36" s="88"/>
      <c r="L36" s="88"/>
      <c r="M36" s="89"/>
      <c r="N36" s="31"/>
      <c r="O36" s="31"/>
      <c r="P36" s="31"/>
      <c r="Q36" s="89">
        <v>4135.04</v>
      </c>
      <c r="R36" s="31">
        <v>124.05</v>
      </c>
      <c r="S36" s="97">
        <v>200</v>
      </c>
      <c r="T36" s="98"/>
      <c r="U36" s="98"/>
      <c r="V36" s="97">
        <v>200</v>
      </c>
      <c r="W36" s="55">
        <v>75.95</v>
      </c>
      <c r="X36" s="55">
        <v>61.2253123740427</v>
      </c>
      <c r="Y36" s="52" t="s">
        <v>486</v>
      </c>
      <c r="Z36" s="84"/>
    </row>
    <row r="37" s="66" customFormat="1" customHeight="1" spans="1:26">
      <c r="A37" s="32">
        <v>30</v>
      </c>
      <c r="B37" s="32" t="s">
        <v>487</v>
      </c>
      <c r="C37" s="79" t="s">
        <v>473</v>
      </c>
      <c r="D37" s="80" t="s">
        <v>481</v>
      </c>
      <c r="E37" s="81" t="s">
        <v>389</v>
      </c>
      <c r="F37" s="82" t="s">
        <v>408</v>
      </c>
      <c r="G37" s="75" t="s">
        <v>396</v>
      </c>
      <c r="H37" s="83">
        <v>1</v>
      </c>
      <c r="I37" s="88" t="s">
        <v>482</v>
      </c>
      <c r="J37" s="88" t="s">
        <v>482</v>
      </c>
      <c r="K37" s="88"/>
      <c r="L37" s="88"/>
      <c r="M37" s="89"/>
      <c r="N37" s="31"/>
      <c r="O37" s="31"/>
      <c r="P37" s="31"/>
      <c r="Q37" s="89">
        <v>4135.04</v>
      </c>
      <c r="R37" s="31">
        <v>124.05</v>
      </c>
      <c r="S37" s="97">
        <v>200</v>
      </c>
      <c r="T37" s="98"/>
      <c r="U37" s="98"/>
      <c r="V37" s="97">
        <v>200</v>
      </c>
      <c r="W37" s="55">
        <v>75.95</v>
      </c>
      <c r="X37" s="55">
        <v>61.2253123740427</v>
      </c>
      <c r="Y37" s="52" t="s">
        <v>483</v>
      </c>
      <c r="Z37" s="84"/>
    </row>
    <row r="38" s="66" customFormat="1" customHeight="1" spans="1:26">
      <c r="A38" s="32">
        <v>31</v>
      </c>
      <c r="B38" s="32" t="s">
        <v>488</v>
      </c>
      <c r="C38" s="79" t="s">
        <v>473</v>
      </c>
      <c r="D38" s="80" t="s">
        <v>481</v>
      </c>
      <c r="E38" s="81" t="s">
        <v>389</v>
      </c>
      <c r="F38" s="82" t="s">
        <v>408</v>
      </c>
      <c r="G38" s="75" t="s">
        <v>396</v>
      </c>
      <c r="H38" s="83">
        <v>1</v>
      </c>
      <c r="I38" s="88" t="s">
        <v>482</v>
      </c>
      <c r="J38" s="88" t="s">
        <v>482</v>
      </c>
      <c r="K38" s="88"/>
      <c r="L38" s="88"/>
      <c r="M38" s="89"/>
      <c r="N38" s="31"/>
      <c r="O38" s="31"/>
      <c r="P38" s="31"/>
      <c r="Q38" s="89">
        <v>4135.04</v>
      </c>
      <c r="R38" s="31">
        <v>124.05</v>
      </c>
      <c r="S38" s="97">
        <v>200</v>
      </c>
      <c r="T38" s="98"/>
      <c r="U38" s="98"/>
      <c r="V38" s="97">
        <v>200</v>
      </c>
      <c r="W38" s="55">
        <v>75.95</v>
      </c>
      <c r="X38" s="55">
        <v>61.2253123740427</v>
      </c>
      <c r="Y38" s="52" t="s">
        <v>483</v>
      </c>
      <c r="Z38" s="84"/>
    </row>
    <row r="39" s="66" customFormat="1" customHeight="1" spans="1:26">
      <c r="A39" s="32">
        <v>32</v>
      </c>
      <c r="B39" s="32" t="s">
        <v>489</v>
      </c>
      <c r="C39" s="79" t="s">
        <v>473</v>
      </c>
      <c r="D39" s="80" t="s">
        <v>481</v>
      </c>
      <c r="E39" s="81" t="s">
        <v>389</v>
      </c>
      <c r="F39" s="82" t="s">
        <v>408</v>
      </c>
      <c r="G39" s="75" t="s">
        <v>396</v>
      </c>
      <c r="H39" s="83">
        <v>1</v>
      </c>
      <c r="I39" s="88" t="s">
        <v>482</v>
      </c>
      <c r="J39" s="88" t="s">
        <v>482</v>
      </c>
      <c r="K39" s="88"/>
      <c r="L39" s="88"/>
      <c r="M39" s="89"/>
      <c r="N39" s="31"/>
      <c r="O39" s="31"/>
      <c r="P39" s="31"/>
      <c r="Q39" s="89">
        <v>4135.04</v>
      </c>
      <c r="R39" s="31">
        <v>124.05</v>
      </c>
      <c r="S39" s="97">
        <v>200</v>
      </c>
      <c r="T39" s="98"/>
      <c r="U39" s="98"/>
      <c r="V39" s="97">
        <v>200</v>
      </c>
      <c r="W39" s="55">
        <v>75.95</v>
      </c>
      <c r="X39" s="55">
        <v>61.2253123740427</v>
      </c>
      <c r="Y39" s="52" t="s">
        <v>389</v>
      </c>
      <c r="Z39" s="84"/>
    </row>
    <row r="40" s="66" customFormat="1" customHeight="1" spans="1:26">
      <c r="A40" s="32">
        <v>33</v>
      </c>
      <c r="B40" s="32" t="s">
        <v>490</v>
      </c>
      <c r="C40" s="79" t="s">
        <v>473</v>
      </c>
      <c r="D40" s="80" t="s">
        <v>481</v>
      </c>
      <c r="E40" s="81" t="s">
        <v>125</v>
      </c>
      <c r="F40" s="82" t="s">
        <v>408</v>
      </c>
      <c r="G40" s="75" t="s">
        <v>396</v>
      </c>
      <c r="H40" s="83">
        <v>1</v>
      </c>
      <c r="I40" s="88" t="s">
        <v>482</v>
      </c>
      <c r="J40" s="88" t="s">
        <v>482</v>
      </c>
      <c r="K40" s="88"/>
      <c r="L40" s="88"/>
      <c r="M40" s="89"/>
      <c r="N40" s="31"/>
      <c r="O40" s="31"/>
      <c r="P40" s="31"/>
      <c r="Q40" s="89">
        <v>4135.05</v>
      </c>
      <c r="R40" s="31">
        <v>124.05</v>
      </c>
      <c r="S40" s="97">
        <v>200</v>
      </c>
      <c r="T40" s="98"/>
      <c r="U40" s="98"/>
      <c r="V40" s="97">
        <v>200</v>
      </c>
      <c r="W40" s="55">
        <v>75.95</v>
      </c>
      <c r="X40" s="55">
        <v>61.2253123740427</v>
      </c>
      <c r="Y40" s="52" t="s">
        <v>125</v>
      </c>
      <c r="Z40" s="84"/>
    </row>
    <row r="41" s="66" customFormat="1" customHeight="1" spans="1:26">
      <c r="A41" s="32">
        <v>34</v>
      </c>
      <c r="B41" s="32" t="s">
        <v>491</v>
      </c>
      <c r="C41" s="79" t="s">
        <v>473</v>
      </c>
      <c r="D41" s="80" t="s">
        <v>481</v>
      </c>
      <c r="E41" s="81" t="s">
        <v>125</v>
      </c>
      <c r="F41" s="82" t="s">
        <v>408</v>
      </c>
      <c r="G41" s="75" t="s">
        <v>396</v>
      </c>
      <c r="H41" s="83">
        <v>1</v>
      </c>
      <c r="I41" s="88" t="s">
        <v>482</v>
      </c>
      <c r="J41" s="88" t="s">
        <v>482</v>
      </c>
      <c r="K41" s="88"/>
      <c r="L41" s="88"/>
      <c r="M41" s="89"/>
      <c r="N41" s="31"/>
      <c r="O41" s="31"/>
      <c r="P41" s="31"/>
      <c r="Q41" s="89">
        <v>4135.05</v>
      </c>
      <c r="R41" s="31">
        <v>124.05</v>
      </c>
      <c r="S41" s="97">
        <v>200</v>
      </c>
      <c r="T41" s="98"/>
      <c r="U41" s="98"/>
      <c r="V41" s="97">
        <v>200</v>
      </c>
      <c r="W41" s="55">
        <v>75.95</v>
      </c>
      <c r="X41" s="55">
        <v>61.2253123740427</v>
      </c>
      <c r="Y41" s="52" t="s">
        <v>125</v>
      </c>
      <c r="Z41" s="84"/>
    </row>
    <row r="42" s="66" customFormat="1" customHeight="1" spans="1:26">
      <c r="A42" s="32">
        <v>35</v>
      </c>
      <c r="B42" s="32" t="s">
        <v>492</v>
      </c>
      <c r="C42" s="79" t="s">
        <v>400</v>
      </c>
      <c r="D42" s="80" t="s">
        <v>493</v>
      </c>
      <c r="E42" s="81" t="s">
        <v>355</v>
      </c>
      <c r="F42" s="82" t="s">
        <v>403</v>
      </c>
      <c r="G42" s="75" t="s">
        <v>396</v>
      </c>
      <c r="H42" s="83">
        <v>1</v>
      </c>
      <c r="I42" s="88" t="s">
        <v>482</v>
      </c>
      <c r="J42" s="88" t="s">
        <v>482</v>
      </c>
      <c r="K42" s="88"/>
      <c r="L42" s="88"/>
      <c r="M42" s="89"/>
      <c r="N42" s="31"/>
      <c r="O42" s="31"/>
      <c r="P42" s="31"/>
      <c r="Q42" s="89">
        <v>1162.39</v>
      </c>
      <c r="R42" s="31">
        <v>34.87</v>
      </c>
      <c r="S42" s="97">
        <v>100</v>
      </c>
      <c r="T42" s="98"/>
      <c r="U42" s="98"/>
      <c r="V42" s="97">
        <v>100</v>
      </c>
      <c r="W42" s="55">
        <v>65.13</v>
      </c>
      <c r="X42" s="55">
        <v>186.779466590192</v>
      </c>
      <c r="Y42" s="52" t="s">
        <v>494</v>
      </c>
      <c r="Z42" s="84"/>
    </row>
    <row r="43" s="66" customFormat="1" customHeight="1" spans="1:26">
      <c r="A43" s="32">
        <v>36</v>
      </c>
      <c r="B43" s="32" t="s">
        <v>495</v>
      </c>
      <c r="C43" s="79" t="s">
        <v>496</v>
      </c>
      <c r="D43" s="80" t="s">
        <v>497</v>
      </c>
      <c r="E43" s="81" t="s">
        <v>125</v>
      </c>
      <c r="F43" s="82"/>
      <c r="G43" s="75" t="s">
        <v>61</v>
      </c>
      <c r="H43" s="83">
        <v>10</v>
      </c>
      <c r="I43" s="88" t="s">
        <v>498</v>
      </c>
      <c r="J43" s="88" t="s">
        <v>498</v>
      </c>
      <c r="K43" s="88"/>
      <c r="L43" s="88"/>
      <c r="M43" s="89"/>
      <c r="N43" s="31"/>
      <c r="O43" s="31"/>
      <c r="P43" s="31"/>
      <c r="Q43" s="89">
        <v>7400</v>
      </c>
      <c r="R43" s="31">
        <v>222</v>
      </c>
      <c r="S43" s="97">
        <v>6500</v>
      </c>
      <c r="T43" s="98">
        <v>15</v>
      </c>
      <c r="U43" s="99">
        <v>1</v>
      </c>
      <c r="V43" s="97">
        <v>975</v>
      </c>
      <c r="W43" s="55">
        <v>753</v>
      </c>
      <c r="X43" s="55">
        <v>339.189189189189</v>
      </c>
      <c r="Y43" s="52" t="s">
        <v>125</v>
      </c>
      <c r="Z43" s="84"/>
    </row>
    <row r="44" s="66" customFormat="1" customHeight="1" spans="1:26">
      <c r="A44" s="32">
        <v>37</v>
      </c>
      <c r="B44" s="32" t="s">
        <v>499</v>
      </c>
      <c r="C44" s="79" t="s">
        <v>500</v>
      </c>
      <c r="D44" s="80"/>
      <c r="E44" s="81" t="s">
        <v>125</v>
      </c>
      <c r="F44" s="82"/>
      <c r="G44" s="75" t="s">
        <v>61</v>
      </c>
      <c r="H44" s="83">
        <v>10</v>
      </c>
      <c r="I44" s="88" t="s">
        <v>498</v>
      </c>
      <c r="J44" s="88" t="s">
        <v>498</v>
      </c>
      <c r="K44" s="88"/>
      <c r="L44" s="88"/>
      <c r="M44" s="89"/>
      <c r="N44" s="31"/>
      <c r="O44" s="31"/>
      <c r="P44" s="31"/>
      <c r="Q44" s="89">
        <v>8100</v>
      </c>
      <c r="R44" s="31">
        <v>243</v>
      </c>
      <c r="S44" s="97">
        <v>7000</v>
      </c>
      <c r="T44" s="98">
        <v>15</v>
      </c>
      <c r="U44" s="99">
        <v>1</v>
      </c>
      <c r="V44" s="97">
        <v>1050</v>
      </c>
      <c r="W44" s="55">
        <v>807</v>
      </c>
      <c r="X44" s="55">
        <v>332.098765432099</v>
      </c>
      <c r="Y44" s="52" t="s">
        <v>125</v>
      </c>
      <c r="Z44" s="84"/>
    </row>
    <row r="45" s="66" customFormat="1" customHeight="1" spans="1:26">
      <c r="A45" s="32">
        <v>38</v>
      </c>
      <c r="B45" s="32" t="s">
        <v>501</v>
      </c>
      <c r="C45" s="79" t="s">
        <v>502</v>
      </c>
      <c r="D45" s="80"/>
      <c r="E45" s="81" t="s">
        <v>125</v>
      </c>
      <c r="F45" s="82"/>
      <c r="G45" s="75" t="s">
        <v>138</v>
      </c>
      <c r="H45" s="83">
        <v>18</v>
      </c>
      <c r="I45" s="88" t="s">
        <v>503</v>
      </c>
      <c r="J45" s="88" t="s">
        <v>503</v>
      </c>
      <c r="K45" s="88"/>
      <c r="L45" s="88"/>
      <c r="M45" s="89"/>
      <c r="N45" s="31"/>
      <c r="O45" s="31"/>
      <c r="P45" s="31"/>
      <c r="Q45" s="89">
        <v>2880</v>
      </c>
      <c r="R45" s="31">
        <v>86.4</v>
      </c>
      <c r="S45" s="97">
        <v>2394</v>
      </c>
      <c r="T45" s="98">
        <v>15</v>
      </c>
      <c r="U45" s="99">
        <v>1</v>
      </c>
      <c r="V45" s="97">
        <v>359</v>
      </c>
      <c r="W45" s="55">
        <v>272.6</v>
      </c>
      <c r="X45" s="55">
        <v>315.509259259259</v>
      </c>
      <c r="Y45" s="52" t="s">
        <v>125</v>
      </c>
      <c r="Z45" s="84"/>
    </row>
    <row r="46" s="66" customFormat="1" customHeight="1" spans="1:26">
      <c r="A46" s="32">
        <v>39</v>
      </c>
      <c r="B46" s="32" t="s">
        <v>504</v>
      </c>
      <c r="C46" s="79" t="s">
        <v>473</v>
      </c>
      <c r="D46" s="80" t="s">
        <v>505</v>
      </c>
      <c r="E46" s="81" t="s">
        <v>402</v>
      </c>
      <c r="F46" s="82" t="s">
        <v>408</v>
      </c>
      <c r="G46" s="75" t="s">
        <v>396</v>
      </c>
      <c r="H46" s="83">
        <v>1</v>
      </c>
      <c r="I46" s="88" t="s">
        <v>506</v>
      </c>
      <c r="J46" s="88" t="s">
        <v>506</v>
      </c>
      <c r="K46" s="88"/>
      <c r="L46" s="88"/>
      <c r="M46" s="89"/>
      <c r="N46" s="31"/>
      <c r="O46" s="31"/>
      <c r="P46" s="31"/>
      <c r="Q46" s="89">
        <v>4135.04</v>
      </c>
      <c r="R46" s="31">
        <v>124.05</v>
      </c>
      <c r="S46" s="97">
        <v>200</v>
      </c>
      <c r="T46" s="98"/>
      <c r="U46" s="98"/>
      <c r="V46" s="97">
        <v>200</v>
      </c>
      <c r="W46" s="55">
        <v>75.95</v>
      </c>
      <c r="X46" s="55">
        <v>61.2253123740427</v>
      </c>
      <c r="Y46" s="52" t="s">
        <v>402</v>
      </c>
      <c r="Z46" s="84"/>
    </row>
    <row r="47" s="66" customFormat="1" customHeight="1" spans="1:26">
      <c r="A47" s="32">
        <v>40</v>
      </c>
      <c r="B47" s="32" t="s">
        <v>507</v>
      </c>
      <c r="C47" s="79" t="s">
        <v>473</v>
      </c>
      <c r="D47" s="80" t="s">
        <v>505</v>
      </c>
      <c r="E47" s="81" t="s">
        <v>389</v>
      </c>
      <c r="F47" s="82" t="s">
        <v>408</v>
      </c>
      <c r="G47" s="75" t="s">
        <v>396</v>
      </c>
      <c r="H47" s="83">
        <v>1</v>
      </c>
      <c r="I47" s="88" t="s">
        <v>506</v>
      </c>
      <c r="J47" s="88" t="s">
        <v>506</v>
      </c>
      <c r="K47" s="88"/>
      <c r="L47" s="88"/>
      <c r="M47" s="89"/>
      <c r="N47" s="31"/>
      <c r="O47" s="31"/>
      <c r="P47" s="31"/>
      <c r="Q47" s="89">
        <v>4135.04</v>
      </c>
      <c r="R47" s="31">
        <v>124.05</v>
      </c>
      <c r="S47" s="97">
        <v>200</v>
      </c>
      <c r="T47" s="98"/>
      <c r="U47" s="98"/>
      <c r="V47" s="97">
        <v>200</v>
      </c>
      <c r="W47" s="55">
        <v>75.95</v>
      </c>
      <c r="X47" s="55">
        <v>61.2253123740427</v>
      </c>
      <c r="Y47" s="52" t="s">
        <v>62</v>
      </c>
      <c r="Z47" s="84"/>
    </row>
    <row r="48" s="66" customFormat="1" customHeight="1" spans="1:26">
      <c r="A48" s="32">
        <v>41</v>
      </c>
      <c r="B48" s="32" t="s">
        <v>508</v>
      </c>
      <c r="C48" s="79" t="s">
        <v>473</v>
      </c>
      <c r="D48" s="80" t="s">
        <v>505</v>
      </c>
      <c r="E48" s="81" t="s">
        <v>389</v>
      </c>
      <c r="F48" s="82" t="s">
        <v>408</v>
      </c>
      <c r="G48" s="75" t="s">
        <v>396</v>
      </c>
      <c r="H48" s="83">
        <v>1</v>
      </c>
      <c r="I48" s="88" t="s">
        <v>506</v>
      </c>
      <c r="J48" s="88" t="s">
        <v>506</v>
      </c>
      <c r="K48" s="88"/>
      <c r="L48" s="88"/>
      <c r="M48" s="89"/>
      <c r="N48" s="31"/>
      <c r="O48" s="31"/>
      <c r="P48" s="31"/>
      <c r="Q48" s="89">
        <v>4135.04</v>
      </c>
      <c r="R48" s="31">
        <v>124.05</v>
      </c>
      <c r="S48" s="97">
        <v>200</v>
      </c>
      <c r="T48" s="98"/>
      <c r="U48" s="98"/>
      <c r="V48" s="97">
        <v>200</v>
      </c>
      <c r="W48" s="55">
        <v>75.95</v>
      </c>
      <c r="X48" s="55">
        <v>61.2253123740427</v>
      </c>
      <c r="Y48" s="52" t="s">
        <v>62</v>
      </c>
      <c r="Z48" s="84"/>
    </row>
    <row r="49" s="66" customFormat="1" customHeight="1" spans="1:26">
      <c r="A49" s="32">
        <v>42</v>
      </c>
      <c r="B49" s="32" t="s">
        <v>509</v>
      </c>
      <c r="C49" s="79" t="s">
        <v>473</v>
      </c>
      <c r="D49" s="80" t="s">
        <v>505</v>
      </c>
      <c r="E49" s="81" t="s">
        <v>389</v>
      </c>
      <c r="F49" s="82" t="s">
        <v>408</v>
      </c>
      <c r="G49" s="75" t="s">
        <v>396</v>
      </c>
      <c r="H49" s="83">
        <v>1</v>
      </c>
      <c r="I49" s="88" t="s">
        <v>506</v>
      </c>
      <c r="J49" s="88" t="s">
        <v>506</v>
      </c>
      <c r="K49" s="88"/>
      <c r="L49" s="88"/>
      <c r="M49" s="89"/>
      <c r="N49" s="31"/>
      <c r="O49" s="31"/>
      <c r="P49" s="31"/>
      <c r="Q49" s="89">
        <v>4135.05</v>
      </c>
      <c r="R49" s="31">
        <v>124.05</v>
      </c>
      <c r="S49" s="97">
        <v>200</v>
      </c>
      <c r="T49" s="98"/>
      <c r="U49" s="98"/>
      <c r="V49" s="97">
        <v>200</v>
      </c>
      <c r="W49" s="55">
        <v>75.95</v>
      </c>
      <c r="X49" s="55">
        <v>61.2253123740427</v>
      </c>
      <c r="Y49" s="52" t="s">
        <v>510</v>
      </c>
      <c r="Z49" s="84"/>
    </row>
    <row r="50" s="66" customFormat="1" customHeight="1" spans="1:26">
      <c r="A50" s="32">
        <v>43</v>
      </c>
      <c r="B50" s="32" t="s">
        <v>511</v>
      </c>
      <c r="C50" s="79" t="s">
        <v>400</v>
      </c>
      <c r="D50" s="80" t="s">
        <v>512</v>
      </c>
      <c r="E50" s="81" t="s">
        <v>389</v>
      </c>
      <c r="F50" s="82" t="s">
        <v>403</v>
      </c>
      <c r="G50" s="75" t="s">
        <v>396</v>
      </c>
      <c r="H50" s="83">
        <v>1</v>
      </c>
      <c r="I50" s="88" t="s">
        <v>506</v>
      </c>
      <c r="J50" s="88" t="s">
        <v>506</v>
      </c>
      <c r="K50" s="88"/>
      <c r="L50" s="88"/>
      <c r="M50" s="89"/>
      <c r="N50" s="31"/>
      <c r="O50" s="31"/>
      <c r="P50" s="31"/>
      <c r="Q50" s="89">
        <v>735.04</v>
      </c>
      <c r="R50" s="31">
        <v>22.05</v>
      </c>
      <c r="S50" s="97">
        <v>100</v>
      </c>
      <c r="T50" s="98"/>
      <c r="U50" s="98"/>
      <c r="V50" s="97">
        <v>100</v>
      </c>
      <c r="W50" s="55">
        <v>77.95</v>
      </c>
      <c r="X50" s="55">
        <v>353.514739229025</v>
      </c>
      <c r="Y50" s="52" t="s">
        <v>62</v>
      </c>
      <c r="Z50" s="84"/>
    </row>
    <row r="51" s="66" customFormat="1" customHeight="1" spans="1:26">
      <c r="A51" s="32">
        <v>44</v>
      </c>
      <c r="B51" s="32" t="s">
        <v>513</v>
      </c>
      <c r="C51" s="79" t="s">
        <v>514</v>
      </c>
      <c r="D51" s="80" t="s">
        <v>515</v>
      </c>
      <c r="E51" s="81" t="s">
        <v>355</v>
      </c>
      <c r="F51" s="82" t="s">
        <v>516</v>
      </c>
      <c r="G51" s="75" t="s">
        <v>61</v>
      </c>
      <c r="H51" s="83">
        <v>1</v>
      </c>
      <c r="I51" s="88" t="s">
        <v>517</v>
      </c>
      <c r="J51" s="88" t="s">
        <v>517</v>
      </c>
      <c r="K51" s="88"/>
      <c r="L51" s="88"/>
      <c r="M51" s="89"/>
      <c r="N51" s="31"/>
      <c r="O51" s="31"/>
      <c r="P51" s="31"/>
      <c r="Q51" s="89">
        <v>2264.96</v>
      </c>
      <c r="R51" s="31">
        <v>67.95</v>
      </c>
      <c r="S51" s="97">
        <v>2212</v>
      </c>
      <c r="T51" s="98">
        <v>15</v>
      </c>
      <c r="U51" s="99">
        <v>1</v>
      </c>
      <c r="V51" s="97">
        <v>332</v>
      </c>
      <c r="W51" s="55">
        <v>264.05</v>
      </c>
      <c r="X51" s="55">
        <v>388.59455481972</v>
      </c>
      <c r="Y51" s="52" t="s">
        <v>518</v>
      </c>
      <c r="Z51" s="84"/>
    </row>
    <row r="52" s="66" customFormat="1" customHeight="1" spans="1:26">
      <c r="A52" s="32">
        <v>45</v>
      </c>
      <c r="B52" s="32" t="s">
        <v>519</v>
      </c>
      <c r="C52" s="79" t="s">
        <v>520</v>
      </c>
      <c r="D52" s="80" t="s">
        <v>521</v>
      </c>
      <c r="E52" s="81" t="s">
        <v>355</v>
      </c>
      <c r="F52" s="82" t="s">
        <v>522</v>
      </c>
      <c r="G52" s="75" t="s">
        <v>396</v>
      </c>
      <c r="H52" s="83">
        <v>1</v>
      </c>
      <c r="I52" s="88" t="s">
        <v>517</v>
      </c>
      <c r="J52" s="88" t="s">
        <v>517</v>
      </c>
      <c r="K52" s="88"/>
      <c r="L52" s="88"/>
      <c r="M52" s="89"/>
      <c r="N52" s="31"/>
      <c r="O52" s="31"/>
      <c r="P52" s="31"/>
      <c r="Q52" s="89">
        <v>3589.74</v>
      </c>
      <c r="R52" s="31">
        <v>107.69</v>
      </c>
      <c r="S52" s="97">
        <v>400</v>
      </c>
      <c r="T52" s="98"/>
      <c r="U52" s="98"/>
      <c r="V52" s="97">
        <v>400</v>
      </c>
      <c r="W52" s="55">
        <v>292.31</v>
      </c>
      <c r="X52" s="55">
        <v>271.436530782802</v>
      </c>
      <c r="Y52" s="52" t="s">
        <v>518</v>
      </c>
      <c r="Z52" s="84"/>
    </row>
    <row r="53" s="66" customFormat="1" customHeight="1" spans="1:26">
      <c r="A53" s="32">
        <v>46</v>
      </c>
      <c r="B53" s="32" t="s">
        <v>523</v>
      </c>
      <c r="C53" s="79" t="s">
        <v>520</v>
      </c>
      <c r="D53" s="80" t="s">
        <v>521</v>
      </c>
      <c r="E53" s="81" t="s">
        <v>389</v>
      </c>
      <c r="F53" s="82" t="s">
        <v>522</v>
      </c>
      <c r="G53" s="75" t="s">
        <v>396</v>
      </c>
      <c r="H53" s="83">
        <v>1</v>
      </c>
      <c r="I53" s="88" t="s">
        <v>517</v>
      </c>
      <c r="J53" s="88" t="s">
        <v>517</v>
      </c>
      <c r="K53" s="88"/>
      <c r="L53" s="88"/>
      <c r="M53" s="89"/>
      <c r="N53" s="31"/>
      <c r="O53" s="31"/>
      <c r="P53" s="31"/>
      <c r="Q53" s="89">
        <v>3589.74</v>
      </c>
      <c r="R53" s="31">
        <v>107.69</v>
      </c>
      <c r="S53" s="97">
        <v>400</v>
      </c>
      <c r="T53" s="98"/>
      <c r="U53" s="98"/>
      <c r="V53" s="97">
        <v>400</v>
      </c>
      <c r="W53" s="55">
        <v>292.31</v>
      </c>
      <c r="X53" s="55">
        <v>271.436530782802</v>
      </c>
      <c r="Y53" s="52" t="s">
        <v>524</v>
      </c>
      <c r="Z53" s="84"/>
    </row>
    <row r="54" s="66" customFormat="1" customHeight="1" spans="1:26">
      <c r="A54" s="32">
        <v>47</v>
      </c>
      <c r="B54" s="32" t="s">
        <v>525</v>
      </c>
      <c r="C54" s="79" t="s">
        <v>520</v>
      </c>
      <c r="D54" s="80" t="s">
        <v>521</v>
      </c>
      <c r="E54" s="81" t="s">
        <v>389</v>
      </c>
      <c r="F54" s="82" t="s">
        <v>522</v>
      </c>
      <c r="G54" s="75" t="s">
        <v>396</v>
      </c>
      <c r="H54" s="83">
        <v>1</v>
      </c>
      <c r="I54" s="88" t="s">
        <v>517</v>
      </c>
      <c r="J54" s="88" t="s">
        <v>517</v>
      </c>
      <c r="K54" s="88"/>
      <c r="L54" s="88"/>
      <c r="M54" s="89"/>
      <c r="N54" s="31"/>
      <c r="O54" s="31"/>
      <c r="P54" s="31"/>
      <c r="Q54" s="89">
        <v>3589.74</v>
      </c>
      <c r="R54" s="31">
        <v>107.69</v>
      </c>
      <c r="S54" s="97">
        <v>400</v>
      </c>
      <c r="T54" s="98"/>
      <c r="U54" s="98"/>
      <c r="V54" s="97">
        <v>400</v>
      </c>
      <c r="W54" s="55">
        <v>292.31</v>
      </c>
      <c r="X54" s="55">
        <v>271.436530782802</v>
      </c>
      <c r="Y54" s="52" t="s">
        <v>526</v>
      </c>
      <c r="Z54" s="84"/>
    </row>
    <row r="55" s="66" customFormat="1" customHeight="1" spans="1:26">
      <c r="A55" s="32">
        <v>48</v>
      </c>
      <c r="B55" s="32" t="s">
        <v>527</v>
      </c>
      <c r="C55" s="79" t="s">
        <v>520</v>
      </c>
      <c r="D55" s="80" t="s">
        <v>521</v>
      </c>
      <c r="E55" s="81" t="s">
        <v>389</v>
      </c>
      <c r="F55" s="82" t="s">
        <v>522</v>
      </c>
      <c r="G55" s="75" t="s">
        <v>396</v>
      </c>
      <c r="H55" s="83">
        <v>1</v>
      </c>
      <c r="I55" s="88" t="s">
        <v>517</v>
      </c>
      <c r="J55" s="88" t="s">
        <v>517</v>
      </c>
      <c r="K55" s="88"/>
      <c r="L55" s="88"/>
      <c r="M55" s="89"/>
      <c r="N55" s="31"/>
      <c r="O55" s="31"/>
      <c r="P55" s="31"/>
      <c r="Q55" s="89">
        <v>3589.75</v>
      </c>
      <c r="R55" s="31">
        <v>107.69</v>
      </c>
      <c r="S55" s="97">
        <v>400</v>
      </c>
      <c r="T55" s="98"/>
      <c r="U55" s="98"/>
      <c r="V55" s="97">
        <v>400</v>
      </c>
      <c r="W55" s="55">
        <v>292.31</v>
      </c>
      <c r="X55" s="55">
        <v>271.436530782802</v>
      </c>
      <c r="Y55" s="52" t="s">
        <v>483</v>
      </c>
      <c r="Z55" s="84"/>
    </row>
    <row r="56" s="66" customFormat="1" customHeight="1" spans="1:26">
      <c r="A56" s="32">
        <v>49</v>
      </c>
      <c r="B56" s="32" t="s">
        <v>528</v>
      </c>
      <c r="C56" s="79" t="s">
        <v>520</v>
      </c>
      <c r="D56" s="80" t="s">
        <v>529</v>
      </c>
      <c r="E56" s="81" t="s">
        <v>389</v>
      </c>
      <c r="F56" s="82" t="s">
        <v>522</v>
      </c>
      <c r="G56" s="75" t="s">
        <v>396</v>
      </c>
      <c r="H56" s="83">
        <v>1</v>
      </c>
      <c r="I56" s="88" t="s">
        <v>517</v>
      </c>
      <c r="J56" s="88" t="s">
        <v>517</v>
      </c>
      <c r="K56" s="88"/>
      <c r="L56" s="88"/>
      <c r="M56" s="89"/>
      <c r="N56" s="31"/>
      <c r="O56" s="31"/>
      <c r="P56" s="31"/>
      <c r="Q56" s="89">
        <v>2222.22</v>
      </c>
      <c r="R56" s="31">
        <v>66.67</v>
      </c>
      <c r="S56" s="97">
        <v>350</v>
      </c>
      <c r="T56" s="98"/>
      <c r="U56" s="98"/>
      <c r="V56" s="97">
        <v>350</v>
      </c>
      <c r="W56" s="55">
        <v>283.33</v>
      </c>
      <c r="X56" s="55">
        <v>424.973751312434</v>
      </c>
      <c r="Y56" s="52" t="s">
        <v>510</v>
      </c>
      <c r="Z56" s="84"/>
    </row>
    <row r="57" s="66" customFormat="1" customHeight="1" spans="1:26">
      <c r="A57" s="32">
        <v>50</v>
      </c>
      <c r="B57" s="32" t="s">
        <v>530</v>
      </c>
      <c r="C57" s="79" t="s">
        <v>520</v>
      </c>
      <c r="D57" s="80" t="s">
        <v>529</v>
      </c>
      <c r="E57" s="81" t="s">
        <v>402</v>
      </c>
      <c r="F57" s="82" t="s">
        <v>522</v>
      </c>
      <c r="G57" s="75" t="s">
        <v>396</v>
      </c>
      <c r="H57" s="83">
        <v>1</v>
      </c>
      <c r="I57" s="88" t="s">
        <v>517</v>
      </c>
      <c r="J57" s="88" t="s">
        <v>517</v>
      </c>
      <c r="K57" s="88"/>
      <c r="L57" s="88"/>
      <c r="M57" s="89"/>
      <c r="N57" s="31"/>
      <c r="O57" s="31"/>
      <c r="P57" s="31"/>
      <c r="Q57" s="89">
        <v>2222.22</v>
      </c>
      <c r="R57" s="31">
        <v>66.67</v>
      </c>
      <c r="S57" s="97">
        <v>350</v>
      </c>
      <c r="T57" s="98"/>
      <c r="U57" s="98"/>
      <c r="V57" s="97">
        <v>350</v>
      </c>
      <c r="W57" s="55">
        <v>283.33</v>
      </c>
      <c r="X57" s="55">
        <v>424.973751312434</v>
      </c>
      <c r="Y57" s="52" t="s">
        <v>402</v>
      </c>
      <c r="Z57" s="84"/>
    </row>
    <row r="58" s="66" customFormat="1" customHeight="1" spans="1:26">
      <c r="A58" s="32">
        <v>51</v>
      </c>
      <c r="B58" s="32" t="s">
        <v>531</v>
      </c>
      <c r="C58" s="79" t="s">
        <v>520</v>
      </c>
      <c r="D58" s="80" t="s">
        <v>529</v>
      </c>
      <c r="E58" s="81" t="s">
        <v>389</v>
      </c>
      <c r="F58" s="82" t="s">
        <v>522</v>
      </c>
      <c r="G58" s="75" t="s">
        <v>396</v>
      </c>
      <c r="H58" s="83">
        <v>1</v>
      </c>
      <c r="I58" s="88" t="s">
        <v>517</v>
      </c>
      <c r="J58" s="88" t="s">
        <v>517</v>
      </c>
      <c r="K58" s="88"/>
      <c r="L58" s="88"/>
      <c r="M58" s="89"/>
      <c r="N58" s="31"/>
      <c r="O58" s="31"/>
      <c r="P58" s="31"/>
      <c r="Q58" s="89">
        <v>2222.22</v>
      </c>
      <c r="R58" s="31">
        <v>66.67</v>
      </c>
      <c r="S58" s="97">
        <v>350</v>
      </c>
      <c r="T58" s="98"/>
      <c r="U58" s="98"/>
      <c r="V58" s="97">
        <v>350</v>
      </c>
      <c r="W58" s="55">
        <v>283.33</v>
      </c>
      <c r="X58" s="55">
        <v>424.973751312434</v>
      </c>
      <c r="Y58" s="52" t="s">
        <v>532</v>
      </c>
      <c r="Z58" s="84"/>
    </row>
    <row r="59" s="66" customFormat="1" customHeight="1" spans="1:26">
      <c r="A59" s="32">
        <v>52</v>
      </c>
      <c r="B59" s="32" t="s">
        <v>533</v>
      </c>
      <c r="C59" s="79" t="s">
        <v>520</v>
      </c>
      <c r="D59" s="80" t="s">
        <v>529</v>
      </c>
      <c r="E59" s="81" t="s">
        <v>389</v>
      </c>
      <c r="F59" s="82" t="s">
        <v>522</v>
      </c>
      <c r="G59" s="75" t="s">
        <v>396</v>
      </c>
      <c r="H59" s="83">
        <v>1</v>
      </c>
      <c r="I59" s="88" t="s">
        <v>517</v>
      </c>
      <c r="J59" s="88" t="s">
        <v>517</v>
      </c>
      <c r="K59" s="88"/>
      <c r="L59" s="88"/>
      <c r="M59" s="89"/>
      <c r="N59" s="31"/>
      <c r="O59" s="31"/>
      <c r="P59" s="31"/>
      <c r="Q59" s="89">
        <v>2222.23</v>
      </c>
      <c r="R59" s="31">
        <v>66.67</v>
      </c>
      <c r="S59" s="97">
        <v>350</v>
      </c>
      <c r="T59" s="98"/>
      <c r="U59" s="98"/>
      <c r="V59" s="97">
        <v>350</v>
      </c>
      <c r="W59" s="55">
        <v>283.33</v>
      </c>
      <c r="X59" s="55">
        <v>424.973751312434</v>
      </c>
      <c r="Y59" s="52" t="s">
        <v>389</v>
      </c>
      <c r="Z59" s="84"/>
    </row>
    <row r="60" s="66" customFormat="1" customHeight="1" spans="1:26">
      <c r="A60" s="32">
        <v>53</v>
      </c>
      <c r="B60" s="32" t="s">
        <v>534</v>
      </c>
      <c r="C60" s="79" t="s">
        <v>520</v>
      </c>
      <c r="D60" s="80" t="s">
        <v>535</v>
      </c>
      <c r="E60" s="81" t="s">
        <v>389</v>
      </c>
      <c r="F60" s="82" t="s">
        <v>522</v>
      </c>
      <c r="G60" s="75" t="s">
        <v>396</v>
      </c>
      <c r="H60" s="83">
        <v>1</v>
      </c>
      <c r="I60" s="88" t="s">
        <v>517</v>
      </c>
      <c r="J60" s="88" t="s">
        <v>517</v>
      </c>
      <c r="K60" s="88"/>
      <c r="L60" s="88"/>
      <c r="M60" s="89"/>
      <c r="N60" s="31"/>
      <c r="O60" s="31"/>
      <c r="P60" s="31"/>
      <c r="Q60" s="89">
        <v>1965.81</v>
      </c>
      <c r="R60" s="31">
        <v>58.97</v>
      </c>
      <c r="S60" s="97">
        <v>300</v>
      </c>
      <c r="T60" s="98"/>
      <c r="U60" s="98"/>
      <c r="V60" s="97">
        <v>300</v>
      </c>
      <c r="W60" s="55">
        <v>241.03</v>
      </c>
      <c r="X60" s="55">
        <v>408.733254197049</v>
      </c>
      <c r="Y60" s="52" t="s">
        <v>483</v>
      </c>
      <c r="Z60" s="84"/>
    </row>
    <row r="61" s="66" customFormat="1" customHeight="1" spans="1:26">
      <c r="A61" s="32">
        <v>54</v>
      </c>
      <c r="B61" s="32" t="s">
        <v>536</v>
      </c>
      <c r="C61" s="79" t="s">
        <v>520</v>
      </c>
      <c r="D61" s="80" t="s">
        <v>535</v>
      </c>
      <c r="E61" s="81" t="s">
        <v>389</v>
      </c>
      <c r="F61" s="82" t="s">
        <v>522</v>
      </c>
      <c r="G61" s="75" t="s">
        <v>396</v>
      </c>
      <c r="H61" s="83">
        <v>1</v>
      </c>
      <c r="I61" s="88" t="s">
        <v>517</v>
      </c>
      <c r="J61" s="88" t="s">
        <v>517</v>
      </c>
      <c r="K61" s="88"/>
      <c r="L61" s="88"/>
      <c r="M61" s="89"/>
      <c r="N61" s="31"/>
      <c r="O61" s="31"/>
      <c r="P61" s="31"/>
      <c r="Q61" s="89">
        <v>1965.81</v>
      </c>
      <c r="R61" s="31">
        <v>58.97</v>
      </c>
      <c r="S61" s="97">
        <v>300</v>
      </c>
      <c r="T61" s="98"/>
      <c r="U61" s="98"/>
      <c r="V61" s="97">
        <v>300</v>
      </c>
      <c r="W61" s="55">
        <v>241.03</v>
      </c>
      <c r="X61" s="55">
        <v>408.733254197049</v>
      </c>
      <c r="Y61" s="52" t="s">
        <v>483</v>
      </c>
      <c r="Z61" s="84"/>
    </row>
    <row r="62" s="66" customFormat="1" customHeight="1" spans="1:26">
      <c r="A62" s="32">
        <v>55</v>
      </c>
      <c r="B62" s="32" t="s">
        <v>537</v>
      </c>
      <c r="C62" s="79" t="s">
        <v>520</v>
      </c>
      <c r="D62" s="80" t="s">
        <v>535</v>
      </c>
      <c r="E62" s="81" t="s">
        <v>389</v>
      </c>
      <c r="F62" s="82" t="s">
        <v>522</v>
      </c>
      <c r="G62" s="75" t="s">
        <v>396</v>
      </c>
      <c r="H62" s="83">
        <v>1</v>
      </c>
      <c r="I62" s="88" t="s">
        <v>517</v>
      </c>
      <c r="J62" s="88" t="s">
        <v>517</v>
      </c>
      <c r="K62" s="88"/>
      <c r="L62" s="88"/>
      <c r="M62" s="89"/>
      <c r="N62" s="31"/>
      <c r="O62" s="31"/>
      <c r="P62" s="31"/>
      <c r="Q62" s="89">
        <v>1965.81</v>
      </c>
      <c r="R62" s="31">
        <v>58.97</v>
      </c>
      <c r="S62" s="97">
        <v>300</v>
      </c>
      <c r="T62" s="98"/>
      <c r="U62" s="98"/>
      <c r="V62" s="97">
        <v>300</v>
      </c>
      <c r="W62" s="55">
        <v>241.03</v>
      </c>
      <c r="X62" s="55">
        <v>408.733254197049</v>
      </c>
      <c r="Y62" s="52" t="s">
        <v>62</v>
      </c>
      <c r="Z62" s="84"/>
    </row>
    <row r="63" s="66" customFormat="1" customHeight="1" spans="1:26">
      <c r="A63" s="32">
        <v>56</v>
      </c>
      <c r="B63" s="32" t="s">
        <v>538</v>
      </c>
      <c r="C63" s="79" t="s">
        <v>520</v>
      </c>
      <c r="D63" s="80" t="s">
        <v>535</v>
      </c>
      <c r="E63" s="81" t="s">
        <v>389</v>
      </c>
      <c r="F63" s="82" t="s">
        <v>522</v>
      </c>
      <c r="G63" s="75" t="s">
        <v>396</v>
      </c>
      <c r="H63" s="83">
        <v>1</v>
      </c>
      <c r="I63" s="88" t="s">
        <v>517</v>
      </c>
      <c r="J63" s="88" t="s">
        <v>517</v>
      </c>
      <c r="K63" s="88"/>
      <c r="L63" s="88"/>
      <c r="M63" s="89"/>
      <c r="N63" s="31"/>
      <c r="O63" s="31"/>
      <c r="P63" s="31"/>
      <c r="Q63" s="89">
        <v>1965.81</v>
      </c>
      <c r="R63" s="31">
        <v>58.97</v>
      </c>
      <c r="S63" s="97">
        <v>300</v>
      </c>
      <c r="T63" s="98"/>
      <c r="U63" s="98"/>
      <c r="V63" s="97">
        <v>300</v>
      </c>
      <c r="W63" s="55">
        <v>241.03</v>
      </c>
      <c r="X63" s="55">
        <v>408.733254197049</v>
      </c>
      <c r="Y63" s="52" t="s">
        <v>62</v>
      </c>
      <c r="Z63" s="84"/>
    </row>
    <row r="64" s="66" customFormat="1" customHeight="1" spans="1:26">
      <c r="A64" s="32">
        <v>57</v>
      </c>
      <c r="B64" s="32" t="s">
        <v>539</v>
      </c>
      <c r="C64" s="79" t="s">
        <v>520</v>
      </c>
      <c r="D64" s="80" t="s">
        <v>535</v>
      </c>
      <c r="E64" s="81" t="s">
        <v>389</v>
      </c>
      <c r="F64" s="82" t="s">
        <v>522</v>
      </c>
      <c r="G64" s="75" t="s">
        <v>396</v>
      </c>
      <c r="H64" s="83">
        <v>1</v>
      </c>
      <c r="I64" s="88" t="s">
        <v>517</v>
      </c>
      <c r="J64" s="88" t="s">
        <v>517</v>
      </c>
      <c r="K64" s="88"/>
      <c r="L64" s="88"/>
      <c r="M64" s="89"/>
      <c r="N64" s="31"/>
      <c r="O64" s="31"/>
      <c r="P64" s="31"/>
      <c r="Q64" s="89">
        <v>1965.81</v>
      </c>
      <c r="R64" s="31">
        <v>58.97</v>
      </c>
      <c r="S64" s="97">
        <v>300</v>
      </c>
      <c r="T64" s="98"/>
      <c r="U64" s="98"/>
      <c r="V64" s="97">
        <v>300</v>
      </c>
      <c r="W64" s="55">
        <v>241.03</v>
      </c>
      <c r="X64" s="55">
        <v>408.733254197049</v>
      </c>
      <c r="Y64" s="52" t="s">
        <v>483</v>
      </c>
      <c r="Z64" s="84"/>
    </row>
    <row r="65" s="66" customFormat="1" customHeight="1" spans="1:26">
      <c r="A65" s="32">
        <v>58</v>
      </c>
      <c r="B65" s="32" t="s">
        <v>540</v>
      </c>
      <c r="C65" s="79" t="s">
        <v>520</v>
      </c>
      <c r="D65" s="80" t="s">
        <v>535</v>
      </c>
      <c r="E65" s="81" t="s">
        <v>389</v>
      </c>
      <c r="F65" s="82" t="s">
        <v>522</v>
      </c>
      <c r="G65" s="75" t="s">
        <v>396</v>
      </c>
      <c r="H65" s="83">
        <v>1</v>
      </c>
      <c r="I65" s="88" t="s">
        <v>517</v>
      </c>
      <c r="J65" s="88" t="s">
        <v>517</v>
      </c>
      <c r="K65" s="88"/>
      <c r="L65" s="88"/>
      <c r="M65" s="89"/>
      <c r="N65" s="31"/>
      <c r="O65" s="31"/>
      <c r="P65" s="31"/>
      <c r="Q65" s="89">
        <v>1965.82</v>
      </c>
      <c r="R65" s="31">
        <v>58.97</v>
      </c>
      <c r="S65" s="97">
        <v>300</v>
      </c>
      <c r="T65" s="98"/>
      <c r="U65" s="98"/>
      <c r="V65" s="97">
        <v>300</v>
      </c>
      <c r="W65" s="55">
        <v>241.03</v>
      </c>
      <c r="X65" s="55">
        <v>408.733254197049</v>
      </c>
      <c r="Y65" s="52" t="s">
        <v>483</v>
      </c>
      <c r="Z65" s="84"/>
    </row>
    <row r="66" s="66" customFormat="1" customHeight="1" spans="1:26">
      <c r="A66" s="32">
        <v>59</v>
      </c>
      <c r="B66" s="32" t="s">
        <v>541</v>
      </c>
      <c r="C66" s="79" t="s">
        <v>542</v>
      </c>
      <c r="D66" s="80" t="s">
        <v>543</v>
      </c>
      <c r="E66" s="81" t="s">
        <v>389</v>
      </c>
      <c r="F66" s="82" t="s">
        <v>544</v>
      </c>
      <c r="G66" s="75" t="s">
        <v>57</v>
      </c>
      <c r="H66" s="83">
        <v>1</v>
      </c>
      <c r="I66" s="88" t="s">
        <v>545</v>
      </c>
      <c r="J66" s="88" t="s">
        <v>545</v>
      </c>
      <c r="K66" s="88"/>
      <c r="L66" s="88"/>
      <c r="M66" s="89"/>
      <c r="N66" s="31"/>
      <c r="O66" s="31"/>
      <c r="P66" s="31"/>
      <c r="Q66" s="89">
        <v>189316.5</v>
      </c>
      <c r="R66" s="31">
        <v>44948.1</v>
      </c>
      <c r="S66" s="97">
        <v>151453</v>
      </c>
      <c r="T66" s="98">
        <v>15</v>
      </c>
      <c r="U66" s="99">
        <v>1</v>
      </c>
      <c r="V66" s="97">
        <v>22718</v>
      </c>
      <c r="W66" s="55">
        <v>-22230.1</v>
      </c>
      <c r="X66" s="55">
        <v>-49.4572629321373</v>
      </c>
      <c r="Y66" s="52" t="s">
        <v>532</v>
      </c>
      <c r="Z66" s="84"/>
    </row>
    <row r="67" s="66" customFormat="1" customHeight="1" spans="1:26">
      <c r="A67" s="32">
        <v>60</v>
      </c>
      <c r="B67" s="32" t="s">
        <v>546</v>
      </c>
      <c r="C67" s="79" t="s">
        <v>547</v>
      </c>
      <c r="D67" s="80"/>
      <c r="E67" s="81" t="s">
        <v>355</v>
      </c>
      <c r="F67" s="82" t="s">
        <v>548</v>
      </c>
      <c r="G67" s="75" t="s">
        <v>396</v>
      </c>
      <c r="H67" s="83">
        <v>1</v>
      </c>
      <c r="I67" s="88" t="s">
        <v>549</v>
      </c>
      <c r="J67" s="88" t="s">
        <v>549</v>
      </c>
      <c r="K67" s="88"/>
      <c r="L67" s="88"/>
      <c r="M67" s="89"/>
      <c r="N67" s="31"/>
      <c r="O67" s="31"/>
      <c r="P67" s="31"/>
      <c r="Q67" s="89">
        <v>3360</v>
      </c>
      <c r="R67" s="31">
        <v>100.8</v>
      </c>
      <c r="S67" s="97">
        <v>50</v>
      </c>
      <c r="T67" s="98"/>
      <c r="U67" s="98"/>
      <c r="V67" s="97">
        <v>50</v>
      </c>
      <c r="W67" s="55">
        <v>-50.8</v>
      </c>
      <c r="X67" s="55">
        <v>-50.3968253968254</v>
      </c>
      <c r="Y67" s="52" t="s">
        <v>518</v>
      </c>
      <c r="Z67" s="84"/>
    </row>
    <row r="68" s="66" customFormat="1" customHeight="1" spans="1:26">
      <c r="A68" s="32">
        <v>61</v>
      </c>
      <c r="B68" s="32" t="s">
        <v>550</v>
      </c>
      <c r="C68" s="79" t="s">
        <v>551</v>
      </c>
      <c r="D68" s="80"/>
      <c r="E68" s="81" t="s">
        <v>355</v>
      </c>
      <c r="F68" s="82" t="s">
        <v>552</v>
      </c>
      <c r="G68" s="75" t="s">
        <v>396</v>
      </c>
      <c r="H68" s="83">
        <v>1</v>
      </c>
      <c r="I68" s="88" t="s">
        <v>553</v>
      </c>
      <c r="J68" s="88" t="s">
        <v>553</v>
      </c>
      <c r="K68" s="88"/>
      <c r="L68" s="88"/>
      <c r="M68" s="89"/>
      <c r="N68" s="31"/>
      <c r="O68" s="31"/>
      <c r="P68" s="31"/>
      <c r="Q68" s="89">
        <v>2600</v>
      </c>
      <c r="R68" s="31">
        <v>78</v>
      </c>
      <c r="S68" s="97">
        <v>1770</v>
      </c>
      <c r="T68" s="98">
        <v>15</v>
      </c>
      <c r="U68" s="99">
        <v>1</v>
      </c>
      <c r="V68" s="97">
        <v>266</v>
      </c>
      <c r="W68" s="55">
        <v>188</v>
      </c>
      <c r="X68" s="55">
        <v>241.025641025641</v>
      </c>
      <c r="Y68" s="52" t="s">
        <v>554</v>
      </c>
      <c r="Z68" s="84"/>
    </row>
    <row r="69" s="66" customFormat="1" customHeight="1" spans="1:26">
      <c r="A69" s="32">
        <v>62</v>
      </c>
      <c r="B69" s="32" t="s">
        <v>555</v>
      </c>
      <c r="C69" s="79" t="s">
        <v>473</v>
      </c>
      <c r="D69" s="80" t="s">
        <v>556</v>
      </c>
      <c r="E69" s="81" t="s">
        <v>389</v>
      </c>
      <c r="F69" s="82" t="s">
        <v>408</v>
      </c>
      <c r="G69" s="75" t="s">
        <v>396</v>
      </c>
      <c r="H69" s="83">
        <v>1</v>
      </c>
      <c r="I69" s="88" t="s">
        <v>397</v>
      </c>
      <c r="J69" s="88" t="s">
        <v>397</v>
      </c>
      <c r="K69" s="88"/>
      <c r="L69" s="88"/>
      <c r="M69" s="89"/>
      <c r="N69" s="31"/>
      <c r="O69" s="31"/>
      <c r="P69" s="31"/>
      <c r="Q69" s="89">
        <v>4333.33</v>
      </c>
      <c r="R69" s="31">
        <v>130</v>
      </c>
      <c r="S69" s="97">
        <v>200</v>
      </c>
      <c r="T69" s="98"/>
      <c r="U69" s="98"/>
      <c r="V69" s="97">
        <v>200</v>
      </c>
      <c r="W69" s="55">
        <v>70</v>
      </c>
      <c r="X69" s="55">
        <v>53.8461538461538</v>
      </c>
      <c r="Y69" s="52" t="s">
        <v>483</v>
      </c>
      <c r="Z69" s="84"/>
    </row>
    <row r="70" s="66" customFormat="1" customHeight="1" spans="1:26">
      <c r="A70" s="32">
        <v>63</v>
      </c>
      <c r="B70" s="32" t="s">
        <v>557</v>
      </c>
      <c r="C70" s="79" t="s">
        <v>558</v>
      </c>
      <c r="D70" s="80"/>
      <c r="E70" s="81" t="s">
        <v>355</v>
      </c>
      <c r="F70" s="82" t="s">
        <v>559</v>
      </c>
      <c r="G70" s="75" t="s">
        <v>396</v>
      </c>
      <c r="H70" s="83">
        <v>1</v>
      </c>
      <c r="I70" s="88" t="s">
        <v>560</v>
      </c>
      <c r="J70" s="88" t="s">
        <v>560</v>
      </c>
      <c r="K70" s="88"/>
      <c r="L70" s="88"/>
      <c r="M70" s="89"/>
      <c r="N70" s="31"/>
      <c r="O70" s="31"/>
      <c r="P70" s="31"/>
      <c r="Q70" s="89">
        <v>2991.45</v>
      </c>
      <c r="R70" s="31">
        <v>715.07</v>
      </c>
      <c r="S70" s="97">
        <v>2244</v>
      </c>
      <c r="T70" s="98">
        <v>15</v>
      </c>
      <c r="U70" s="99">
        <v>1</v>
      </c>
      <c r="V70" s="97">
        <v>337</v>
      </c>
      <c r="W70" s="55">
        <v>-378.07</v>
      </c>
      <c r="X70" s="55">
        <v>-52.8717468219895</v>
      </c>
      <c r="Y70" s="52" t="s">
        <v>561</v>
      </c>
      <c r="Z70" s="84"/>
    </row>
    <row r="71" s="66" customFormat="1" customHeight="1" spans="1:26">
      <c r="A71" s="32">
        <v>64</v>
      </c>
      <c r="B71" s="32" t="s">
        <v>562</v>
      </c>
      <c r="C71" s="79" t="s">
        <v>563</v>
      </c>
      <c r="D71" s="80"/>
      <c r="E71" s="81" t="s">
        <v>355</v>
      </c>
      <c r="F71" s="82" t="s">
        <v>564</v>
      </c>
      <c r="G71" s="75" t="s">
        <v>61</v>
      </c>
      <c r="H71" s="83">
        <v>1</v>
      </c>
      <c r="I71" s="88" t="s">
        <v>565</v>
      </c>
      <c r="J71" s="88" t="s">
        <v>565</v>
      </c>
      <c r="K71" s="88"/>
      <c r="L71" s="88"/>
      <c r="M71" s="89"/>
      <c r="N71" s="31"/>
      <c r="O71" s="31"/>
      <c r="P71" s="31"/>
      <c r="Q71" s="89">
        <v>7760</v>
      </c>
      <c r="R71" s="31">
        <v>232.8</v>
      </c>
      <c r="S71" s="97">
        <v>5752</v>
      </c>
      <c r="T71" s="98">
        <v>15</v>
      </c>
      <c r="U71" s="99">
        <v>1</v>
      </c>
      <c r="V71" s="97">
        <v>863</v>
      </c>
      <c r="W71" s="55">
        <v>630.2</v>
      </c>
      <c r="X71" s="55">
        <v>270.704467353952</v>
      </c>
      <c r="Y71" s="52" t="s">
        <v>355</v>
      </c>
      <c r="Z71" s="84"/>
    </row>
    <row r="72" s="66" customFormat="1" customHeight="1" spans="1:26">
      <c r="A72" s="32">
        <v>65</v>
      </c>
      <c r="B72" s="32" t="s">
        <v>566</v>
      </c>
      <c r="C72" s="79" t="s">
        <v>563</v>
      </c>
      <c r="D72" s="80"/>
      <c r="E72" s="81" t="s">
        <v>355</v>
      </c>
      <c r="F72" s="82" t="s">
        <v>564</v>
      </c>
      <c r="G72" s="75" t="s">
        <v>61</v>
      </c>
      <c r="H72" s="83">
        <v>1</v>
      </c>
      <c r="I72" s="88" t="s">
        <v>565</v>
      </c>
      <c r="J72" s="88" t="s">
        <v>565</v>
      </c>
      <c r="K72" s="88"/>
      <c r="L72" s="88"/>
      <c r="M72" s="89"/>
      <c r="N72" s="31"/>
      <c r="O72" s="31"/>
      <c r="P72" s="31"/>
      <c r="Q72" s="89">
        <v>7760</v>
      </c>
      <c r="R72" s="31">
        <v>232.8</v>
      </c>
      <c r="S72" s="97">
        <v>5752</v>
      </c>
      <c r="T72" s="98">
        <v>15</v>
      </c>
      <c r="U72" s="99">
        <v>1</v>
      </c>
      <c r="V72" s="97">
        <v>863</v>
      </c>
      <c r="W72" s="55">
        <v>630.2</v>
      </c>
      <c r="X72" s="55">
        <v>270.704467353952</v>
      </c>
      <c r="Y72" s="52" t="s">
        <v>355</v>
      </c>
      <c r="Z72" s="84"/>
    </row>
    <row r="73" s="66" customFormat="1" customHeight="1" spans="1:26">
      <c r="A73" s="32">
        <v>66</v>
      </c>
      <c r="B73" s="32" t="s">
        <v>567</v>
      </c>
      <c r="C73" s="79" t="s">
        <v>568</v>
      </c>
      <c r="D73" s="80" t="s">
        <v>569</v>
      </c>
      <c r="E73" s="81" t="s">
        <v>389</v>
      </c>
      <c r="F73" s="82" t="s">
        <v>570</v>
      </c>
      <c r="G73" s="75" t="s">
        <v>396</v>
      </c>
      <c r="H73" s="83">
        <v>1</v>
      </c>
      <c r="I73" s="88" t="s">
        <v>326</v>
      </c>
      <c r="J73" s="88" t="s">
        <v>326</v>
      </c>
      <c r="K73" s="88"/>
      <c r="L73" s="88"/>
      <c r="M73" s="89"/>
      <c r="N73" s="31"/>
      <c r="O73" s="31"/>
      <c r="P73" s="31"/>
      <c r="Q73" s="89">
        <v>2290.6</v>
      </c>
      <c r="R73" s="31">
        <v>68.72</v>
      </c>
      <c r="S73" s="97">
        <v>441</v>
      </c>
      <c r="T73" s="98">
        <v>15</v>
      </c>
      <c r="U73" s="99">
        <v>1</v>
      </c>
      <c r="V73" s="97">
        <v>66</v>
      </c>
      <c r="W73" s="55">
        <v>-2.72</v>
      </c>
      <c r="X73" s="55">
        <v>-3.9580908032596</v>
      </c>
      <c r="Y73" s="52" t="s">
        <v>389</v>
      </c>
      <c r="Z73" s="84"/>
    </row>
    <row r="74" s="66" customFormat="1" customHeight="1" spans="1:26">
      <c r="A74" s="32">
        <v>67</v>
      </c>
      <c r="B74" s="32" t="s">
        <v>571</v>
      </c>
      <c r="C74" s="84" t="s">
        <v>572</v>
      </c>
      <c r="D74" s="80" t="s">
        <v>573</v>
      </c>
      <c r="E74" s="81" t="s">
        <v>125</v>
      </c>
      <c r="F74" s="82" t="s">
        <v>574</v>
      </c>
      <c r="G74" s="75" t="s">
        <v>396</v>
      </c>
      <c r="H74" s="83">
        <v>1</v>
      </c>
      <c r="I74" s="88" t="s">
        <v>575</v>
      </c>
      <c r="J74" s="88" t="s">
        <v>575</v>
      </c>
      <c r="K74" s="88"/>
      <c r="L74" s="88"/>
      <c r="M74" s="89"/>
      <c r="N74" s="31"/>
      <c r="O74" s="31"/>
      <c r="P74" s="31"/>
      <c r="Q74" s="89">
        <v>85042.74</v>
      </c>
      <c r="R74" s="31">
        <v>2551.28</v>
      </c>
      <c r="S74" s="97">
        <v>57522</v>
      </c>
      <c r="T74" s="98">
        <v>15</v>
      </c>
      <c r="U74" s="99">
        <v>1</v>
      </c>
      <c r="V74" s="97">
        <v>8628</v>
      </c>
      <c r="W74" s="55">
        <v>6076.72</v>
      </c>
      <c r="X74" s="55">
        <v>238.183186478944</v>
      </c>
      <c r="Y74" s="52" t="s">
        <v>576</v>
      </c>
      <c r="Z74" s="84"/>
    </row>
    <row r="75" s="66" customFormat="1" customHeight="1" spans="1:26">
      <c r="A75" s="32">
        <v>68</v>
      </c>
      <c r="B75" s="32" t="s">
        <v>577</v>
      </c>
      <c r="C75" s="79" t="s">
        <v>473</v>
      </c>
      <c r="D75" s="80" t="s">
        <v>578</v>
      </c>
      <c r="E75" s="81" t="s">
        <v>355</v>
      </c>
      <c r="F75" s="82" t="s">
        <v>408</v>
      </c>
      <c r="G75" s="75" t="s">
        <v>396</v>
      </c>
      <c r="H75" s="83">
        <v>1</v>
      </c>
      <c r="I75" s="88" t="s">
        <v>579</v>
      </c>
      <c r="J75" s="88" t="s">
        <v>579</v>
      </c>
      <c r="K75" s="88"/>
      <c r="L75" s="88"/>
      <c r="M75" s="89"/>
      <c r="N75" s="31"/>
      <c r="O75" s="31"/>
      <c r="P75" s="31"/>
      <c r="Q75" s="89">
        <v>3162.39</v>
      </c>
      <c r="R75" s="31">
        <v>94.87</v>
      </c>
      <c r="S75" s="97">
        <v>200</v>
      </c>
      <c r="T75" s="98"/>
      <c r="U75" s="98"/>
      <c r="V75" s="97">
        <v>200</v>
      </c>
      <c r="W75" s="55">
        <v>105.13</v>
      </c>
      <c r="X75" s="55">
        <v>110.814799198904</v>
      </c>
      <c r="Y75" s="52" t="s">
        <v>580</v>
      </c>
      <c r="Z75" s="84"/>
    </row>
    <row r="76" s="66" customFormat="1" customHeight="1" spans="1:26">
      <c r="A76" s="32">
        <v>69</v>
      </c>
      <c r="B76" s="32" t="s">
        <v>581</v>
      </c>
      <c r="C76" s="79" t="s">
        <v>473</v>
      </c>
      <c r="D76" s="80" t="s">
        <v>582</v>
      </c>
      <c r="E76" s="81" t="s">
        <v>389</v>
      </c>
      <c r="F76" s="82" t="s">
        <v>408</v>
      </c>
      <c r="G76" s="75" t="s">
        <v>396</v>
      </c>
      <c r="H76" s="83">
        <v>1</v>
      </c>
      <c r="I76" s="88" t="s">
        <v>579</v>
      </c>
      <c r="J76" s="88" t="s">
        <v>579</v>
      </c>
      <c r="K76" s="88"/>
      <c r="L76" s="88"/>
      <c r="M76" s="89"/>
      <c r="N76" s="31"/>
      <c r="O76" s="31"/>
      <c r="P76" s="31"/>
      <c r="Q76" s="89">
        <v>3333.33</v>
      </c>
      <c r="R76" s="31">
        <v>100</v>
      </c>
      <c r="S76" s="97">
        <v>200</v>
      </c>
      <c r="T76" s="98"/>
      <c r="U76" s="98"/>
      <c r="V76" s="97">
        <v>200</v>
      </c>
      <c r="W76" s="55">
        <v>100</v>
      </c>
      <c r="X76" s="55">
        <v>100</v>
      </c>
      <c r="Y76" s="52" t="s">
        <v>576</v>
      </c>
      <c r="Z76" s="84"/>
    </row>
    <row r="77" s="66" customFormat="1" customHeight="1" spans="1:26">
      <c r="A77" s="32">
        <v>70</v>
      </c>
      <c r="B77" s="32" t="s">
        <v>583</v>
      </c>
      <c r="C77" s="79" t="s">
        <v>473</v>
      </c>
      <c r="D77" s="80" t="s">
        <v>408</v>
      </c>
      <c r="E77" s="81" t="s">
        <v>389</v>
      </c>
      <c r="F77" s="82" t="s">
        <v>408</v>
      </c>
      <c r="G77" s="75" t="s">
        <v>396</v>
      </c>
      <c r="H77" s="83">
        <v>1</v>
      </c>
      <c r="I77" s="88" t="s">
        <v>579</v>
      </c>
      <c r="J77" s="88" t="s">
        <v>579</v>
      </c>
      <c r="K77" s="88"/>
      <c r="L77" s="88"/>
      <c r="M77" s="89"/>
      <c r="N77" s="31"/>
      <c r="O77" s="31"/>
      <c r="P77" s="31"/>
      <c r="Q77" s="89">
        <v>5555.56</v>
      </c>
      <c r="R77" s="31">
        <v>166.67</v>
      </c>
      <c r="S77" s="97">
        <v>200</v>
      </c>
      <c r="T77" s="98"/>
      <c r="U77" s="98"/>
      <c r="V77" s="97">
        <v>200</v>
      </c>
      <c r="W77" s="55">
        <v>33.33</v>
      </c>
      <c r="X77" s="55">
        <v>19.997600047999</v>
      </c>
      <c r="Y77" s="52" t="s">
        <v>584</v>
      </c>
      <c r="Z77" s="84"/>
    </row>
    <row r="78" s="66" customFormat="1" customHeight="1" spans="1:26">
      <c r="A78" s="32">
        <v>71</v>
      </c>
      <c r="B78" s="32" t="s">
        <v>585</v>
      </c>
      <c r="C78" s="79" t="s">
        <v>400</v>
      </c>
      <c r="D78" s="80" t="s">
        <v>586</v>
      </c>
      <c r="E78" s="81" t="s">
        <v>389</v>
      </c>
      <c r="F78" s="82" t="s">
        <v>403</v>
      </c>
      <c r="G78" s="75" t="s">
        <v>396</v>
      </c>
      <c r="H78" s="83">
        <v>1</v>
      </c>
      <c r="I78" s="88" t="s">
        <v>579</v>
      </c>
      <c r="J78" s="88" t="s">
        <v>579</v>
      </c>
      <c r="K78" s="88"/>
      <c r="L78" s="88"/>
      <c r="M78" s="89"/>
      <c r="N78" s="31"/>
      <c r="O78" s="31"/>
      <c r="P78" s="31"/>
      <c r="Q78" s="89">
        <v>2094.02</v>
      </c>
      <c r="R78" s="31">
        <v>62.82</v>
      </c>
      <c r="S78" s="97">
        <v>100</v>
      </c>
      <c r="T78" s="98"/>
      <c r="U78" s="98"/>
      <c r="V78" s="97">
        <v>100</v>
      </c>
      <c r="W78" s="55">
        <v>37.18</v>
      </c>
      <c r="X78" s="55">
        <v>59.1849729385546</v>
      </c>
      <c r="Y78" s="52" t="s">
        <v>389</v>
      </c>
      <c r="Z78" s="84"/>
    </row>
    <row r="79" s="66" customFormat="1" customHeight="1" spans="1:26">
      <c r="A79" s="32">
        <v>72</v>
      </c>
      <c r="B79" s="32" t="s">
        <v>587</v>
      </c>
      <c r="C79" s="84" t="s">
        <v>477</v>
      </c>
      <c r="D79" s="80" t="s">
        <v>588</v>
      </c>
      <c r="E79" s="81" t="s">
        <v>389</v>
      </c>
      <c r="F79" s="82" t="s">
        <v>403</v>
      </c>
      <c r="G79" s="75" t="s">
        <v>396</v>
      </c>
      <c r="H79" s="83">
        <v>1</v>
      </c>
      <c r="I79" s="88" t="s">
        <v>579</v>
      </c>
      <c r="J79" s="88" t="s">
        <v>579</v>
      </c>
      <c r="K79" s="88"/>
      <c r="L79" s="88"/>
      <c r="M79" s="89"/>
      <c r="N79" s="31"/>
      <c r="O79" s="31"/>
      <c r="P79" s="31"/>
      <c r="Q79" s="89">
        <v>24615.38</v>
      </c>
      <c r="R79" s="31">
        <v>738.46</v>
      </c>
      <c r="S79" s="97">
        <v>350</v>
      </c>
      <c r="T79" s="98"/>
      <c r="U79" s="98"/>
      <c r="V79" s="97">
        <v>350</v>
      </c>
      <c r="W79" s="55">
        <v>-388.46</v>
      </c>
      <c r="X79" s="55">
        <v>-52.6040679251415</v>
      </c>
      <c r="Y79" s="52" t="s">
        <v>389</v>
      </c>
      <c r="Z79" s="84"/>
    </row>
    <row r="80" s="66" customFormat="1" customHeight="1" spans="1:26">
      <c r="A80" s="32">
        <v>73</v>
      </c>
      <c r="B80" s="32" t="s">
        <v>589</v>
      </c>
      <c r="C80" s="79" t="s">
        <v>590</v>
      </c>
      <c r="D80" s="80" t="s">
        <v>591</v>
      </c>
      <c r="E80" s="81" t="s">
        <v>592</v>
      </c>
      <c r="F80" s="82" t="s">
        <v>593</v>
      </c>
      <c r="G80" s="75" t="s">
        <v>396</v>
      </c>
      <c r="H80" s="83">
        <v>1</v>
      </c>
      <c r="I80" s="88" t="s">
        <v>594</v>
      </c>
      <c r="J80" s="88" t="s">
        <v>594</v>
      </c>
      <c r="K80" s="88"/>
      <c r="L80" s="88"/>
      <c r="M80" s="89"/>
      <c r="N80" s="31"/>
      <c r="O80" s="31"/>
      <c r="P80" s="31"/>
      <c r="Q80" s="89">
        <v>2221.37</v>
      </c>
      <c r="R80" s="31">
        <v>66.64</v>
      </c>
      <c r="S80" s="97">
        <v>300</v>
      </c>
      <c r="T80" s="98"/>
      <c r="U80" s="98"/>
      <c r="V80" s="97">
        <v>300</v>
      </c>
      <c r="W80" s="55">
        <v>233.36</v>
      </c>
      <c r="X80" s="55">
        <v>350.180072028812</v>
      </c>
      <c r="Y80" s="52" t="s">
        <v>584</v>
      </c>
      <c r="Z80" s="84"/>
    </row>
    <row r="81" s="66" customFormat="1" customHeight="1" spans="1:26">
      <c r="A81" s="32">
        <v>74</v>
      </c>
      <c r="B81" s="32" t="s">
        <v>595</v>
      </c>
      <c r="C81" s="79" t="s">
        <v>590</v>
      </c>
      <c r="D81" s="80" t="s">
        <v>591</v>
      </c>
      <c r="E81" s="81" t="s">
        <v>592</v>
      </c>
      <c r="F81" s="82" t="s">
        <v>593</v>
      </c>
      <c r="G81" s="75" t="s">
        <v>396</v>
      </c>
      <c r="H81" s="83">
        <v>1</v>
      </c>
      <c r="I81" s="88" t="s">
        <v>594</v>
      </c>
      <c r="J81" s="88" t="s">
        <v>594</v>
      </c>
      <c r="K81" s="88"/>
      <c r="L81" s="88"/>
      <c r="M81" s="89"/>
      <c r="N81" s="31"/>
      <c r="O81" s="31"/>
      <c r="P81" s="31"/>
      <c r="Q81" s="89">
        <v>2221.37</v>
      </c>
      <c r="R81" s="31">
        <v>66.64</v>
      </c>
      <c r="S81" s="97">
        <v>300</v>
      </c>
      <c r="T81" s="98"/>
      <c r="U81" s="98"/>
      <c r="V81" s="97">
        <v>300</v>
      </c>
      <c r="W81" s="55">
        <v>233.36</v>
      </c>
      <c r="X81" s="55">
        <v>350.180072028812</v>
      </c>
      <c r="Y81" s="52" t="s">
        <v>62</v>
      </c>
      <c r="Z81" s="84"/>
    </row>
    <row r="82" s="66" customFormat="1" customHeight="1" spans="1:26">
      <c r="A82" s="32">
        <v>75</v>
      </c>
      <c r="B82" s="32" t="s">
        <v>596</v>
      </c>
      <c r="C82" s="79" t="s">
        <v>590</v>
      </c>
      <c r="D82" s="80" t="s">
        <v>591</v>
      </c>
      <c r="E82" s="81" t="s">
        <v>576</v>
      </c>
      <c r="F82" s="82" t="s">
        <v>593</v>
      </c>
      <c r="G82" s="75" t="s">
        <v>396</v>
      </c>
      <c r="H82" s="83">
        <v>1</v>
      </c>
      <c r="I82" s="88" t="s">
        <v>594</v>
      </c>
      <c r="J82" s="88" t="s">
        <v>594</v>
      </c>
      <c r="K82" s="88"/>
      <c r="L82" s="88"/>
      <c r="M82" s="89"/>
      <c r="N82" s="31"/>
      <c r="O82" s="31"/>
      <c r="P82" s="31"/>
      <c r="Q82" s="89">
        <v>2221.37</v>
      </c>
      <c r="R82" s="31">
        <v>66.64</v>
      </c>
      <c r="S82" s="97">
        <v>300</v>
      </c>
      <c r="T82" s="98"/>
      <c r="U82" s="98"/>
      <c r="V82" s="97">
        <v>300</v>
      </c>
      <c r="W82" s="55">
        <v>233.36</v>
      </c>
      <c r="X82" s="55">
        <v>350.180072028812</v>
      </c>
      <c r="Y82" s="52" t="s">
        <v>597</v>
      </c>
      <c r="Z82" s="84"/>
    </row>
    <row r="83" s="66" customFormat="1" customHeight="1" spans="1:26">
      <c r="A83" s="32">
        <v>76</v>
      </c>
      <c r="B83" s="32" t="s">
        <v>598</v>
      </c>
      <c r="C83" s="79" t="s">
        <v>590</v>
      </c>
      <c r="D83" s="80" t="s">
        <v>591</v>
      </c>
      <c r="E83" s="81" t="s">
        <v>355</v>
      </c>
      <c r="F83" s="82" t="s">
        <v>593</v>
      </c>
      <c r="G83" s="75" t="s">
        <v>396</v>
      </c>
      <c r="H83" s="83">
        <v>1</v>
      </c>
      <c r="I83" s="88" t="s">
        <v>594</v>
      </c>
      <c r="J83" s="88" t="s">
        <v>594</v>
      </c>
      <c r="K83" s="88"/>
      <c r="L83" s="88"/>
      <c r="M83" s="89"/>
      <c r="N83" s="31"/>
      <c r="O83" s="31"/>
      <c r="P83" s="31"/>
      <c r="Q83" s="89">
        <v>2221.36</v>
      </c>
      <c r="R83" s="31">
        <v>66.64</v>
      </c>
      <c r="S83" s="97">
        <v>300</v>
      </c>
      <c r="T83" s="98"/>
      <c r="U83" s="98"/>
      <c r="V83" s="97">
        <v>300</v>
      </c>
      <c r="W83" s="55">
        <v>233.36</v>
      </c>
      <c r="X83" s="55">
        <v>350.180072028812</v>
      </c>
      <c r="Y83" s="52" t="s">
        <v>62</v>
      </c>
      <c r="Z83" s="84"/>
    </row>
    <row r="84" s="66" customFormat="1" customHeight="1" spans="1:26">
      <c r="A84" s="32">
        <v>77</v>
      </c>
      <c r="B84" s="32" t="s">
        <v>599</v>
      </c>
      <c r="C84" s="79" t="s">
        <v>473</v>
      </c>
      <c r="D84" s="80" t="s">
        <v>600</v>
      </c>
      <c r="E84" s="81" t="s">
        <v>389</v>
      </c>
      <c r="F84" s="82" t="s">
        <v>408</v>
      </c>
      <c r="G84" s="75" t="s">
        <v>396</v>
      </c>
      <c r="H84" s="83">
        <v>1</v>
      </c>
      <c r="I84" s="88" t="s">
        <v>601</v>
      </c>
      <c r="J84" s="88" t="s">
        <v>601</v>
      </c>
      <c r="K84" s="88"/>
      <c r="L84" s="88"/>
      <c r="M84" s="89"/>
      <c r="N84" s="31"/>
      <c r="O84" s="31"/>
      <c r="P84" s="31"/>
      <c r="Q84" s="89">
        <v>3743.59</v>
      </c>
      <c r="R84" s="31">
        <v>112.31</v>
      </c>
      <c r="S84" s="97">
        <v>200</v>
      </c>
      <c r="T84" s="98"/>
      <c r="U84" s="98"/>
      <c r="V84" s="97">
        <v>200</v>
      </c>
      <c r="W84" s="55">
        <v>87.69</v>
      </c>
      <c r="X84" s="55">
        <v>78.0785326328911</v>
      </c>
      <c r="Y84" s="52" t="s">
        <v>389</v>
      </c>
      <c r="Z84" s="84"/>
    </row>
    <row r="85" s="66" customFormat="1" customHeight="1" spans="1:26">
      <c r="A85" s="32">
        <v>78</v>
      </c>
      <c r="B85" s="32" t="s">
        <v>602</v>
      </c>
      <c r="C85" s="79" t="s">
        <v>473</v>
      </c>
      <c r="D85" s="80" t="s">
        <v>600</v>
      </c>
      <c r="E85" s="81" t="s">
        <v>402</v>
      </c>
      <c r="F85" s="82" t="s">
        <v>408</v>
      </c>
      <c r="G85" s="75" t="s">
        <v>396</v>
      </c>
      <c r="H85" s="83">
        <v>1</v>
      </c>
      <c r="I85" s="88" t="s">
        <v>601</v>
      </c>
      <c r="J85" s="88" t="s">
        <v>601</v>
      </c>
      <c r="K85" s="88"/>
      <c r="L85" s="88"/>
      <c r="M85" s="89"/>
      <c r="N85" s="31"/>
      <c r="O85" s="31"/>
      <c r="P85" s="31"/>
      <c r="Q85" s="89">
        <v>3743.59</v>
      </c>
      <c r="R85" s="31">
        <v>112.31</v>
      </c>
      <c r="S85" s="97">
        <v>200</v>
      </c>
      <c r="T85" s="98"/>
      <c r="U85" s="98"/>
      <c r="V85" s="97">
        <v>200</v>
      </c>
      <c r="W85" s="55">
        <v>87.69</v>
      </c>
      <c r="X85" s="55">
        <v>78.0785326328911</v>
      </c>
      <c r="Y85" s="52" t="s">
        <v>603</v>
      </c>
      <c r="Z85" s="84"/>
    </row>
    <row r="86" s="66" customFormat="1" customHeight="1" spans="1:26">
      <c r="A86" s="32">
        <v>79</v>
      </c>
      <c r="B86" s="32" t="s">
        <v>604</v>
      </c>
      <c r="C86" s="79" t="s">
        <v>473</v>
      </c>
      <c r="D86" s="80" t="s">
        <v>600</v>
      </c>
      <c r="E86" s="81" t="s">
        <v>576</v>
      </c>
      <c r="F86" s="82" t="s">
        <v>408</v>
      </c>
      <c r="G86" s="75" t="s">
        <v>396</v>
      </c>
      <c r="H86" s="83">
        <v>1</v>
      </c>
      <c r="I86" s="88" t="s">
        <v>601</v>
      </c>
      <c r="J86" s="88" t="s">
        <v>601</v>
      </c>
      <c r="K86" s="88"/>
      <c r="L86" s="88"/>
      <c r="M86" s="89"/>
      <c r="N86" s="31"/>
      <c r="O86" s="31"/>
      <c r="P86" s="31"/>
      <c r="Q86" s="89">
        <v>3743.59</v>
      </c>
      <c r="R86" s="31">
        <v>112.31</v>
      </c>
      <c r="S86" s="97">
        <v>200</v>
      </c>
      <c r="T86" s="98"/>
      <c r="U86" s="98"/>
      <c r="V86" s="97">
        <v>200</v>
      </c>
      <c r="W86" s="55">
        <v>87.69</v>
      </c>
      <c r="X86" s="55">
        <v>78.0785326328911</v>
      </c>
      <c r="Y86" s="52" t="s">
        <v>576</v>
      </c>
      <c r="Z86" s="84"/>
    </row>
    <row r="87" s="66" customFormat="1" customHeight="1" spans="1:26">
      <c r="A87" s="32">
        <v>80</v>
      </c>
      <c r="B87" s="32" t="s">
        <v>605</v>
      </c>
      <c r="C87" s="79" t="s">
        <v>473</v>
      </c>
      <c r="D87" s="80" t="s">
        <v>600</v>
      </c>
      <c r="E87" s="81" t="s">
        <v>576</v>
      </c>
      <c r="F87" s="82" t="s">
        <v>408</v>
      </c>
      <c r="G87" s="75" t="s">
        <v>396</v>
      </c>
      <c r="H87" s="83">
        <v>1</v>
      </c>
      <c r="I87" s="88" t="s">
        <v>601</v>
      </c>
      <c r="J87" s="88" t="s">
        <v>601</v>
      </c>
      <c r="K87" s="88"/>
      <c r="L87" s="88"/>
      <c r="M87" s="89"/>
      <c r="N87" s="31"/>
      <c r="O87" s="31"/>
      <c r="P87" s="31"/>
      <c r="Q87" s="89">
        <v>3743.59</v>
      </c>
      <c r="R87" s="31">
        <v>112.31</v>
      </c>
      <c r="S87" s="97">
        <v>200</v>
      </c>
      <c r="T87" s="98"/>
      <c r="U87" s="98"/>
      <c r="V87" s="97">
        <v>200</v>
      </c>
      <c r="W87" s="55">
        <v>87.69</v>
      </c>
      <c r="X87" s="55">
        <v>78.0785326328911</v>
      </c>
      <c r="Y87" s="52" t="s">
        <v>576</v>
      </c>
      <c r="Z87" s="84"/>
    </row>
    <row r="88" s="66" customFormat="1" customHeight="1" spans="1:26">
      <c r="A88" s="32">
        <v>81</v>
      </c>
      <c r="B88" s="32" t="s">
        <v>606</v>
      </c>
      <c r="C88" s="79" t="s">
        <v>473</v>
      </c>
      <c r="D88" s="80" t="s">
        <v>600</v>
      </c>
      <c r="E88" s="81" t="s">
        <v>532</v>
      </c>
      <c r="F88" s="82" t="s">
        <v>408</v>
      </c>
      <c r="G88" s="75" t="s">
        <v>396</v>
      </c>
      <c r="H88" s="83">
        <v>1</v>
      </c>
      <c r="I88" s="88" t="s">
        <v>601</v>
      </c>
      <c r="J88" s="88" t="s">
        <v>601</v>
      </c>
      <c r="K88" s="88"/>
      <c r="L88" s="88"/>
      <c r="M88" s="89"/>
      <c r="N88" s="31"/>
      <c r="O88" s="31"/>
      <c r="P88" s="31"/>
      <c r="Q88" s="89">
        <v>3743.59</v>
      </c>
      <c r="R88" s="31">
        <v>112.31</v>
      </c>
      <c r="S88" s="97">
        <v>200</v>
      </c>
      <c r="T88" s="98"/>
      <c r="U88" s="98"/>
      <c r="V88" s="97">
        <v>200</v>
      </c>
      <c r="W88" s="55">
        <v>87.69</v>
      </c>
      <c r="X88" s="55">
        <v>78.0785326328911</v>
      </c>
      <c r="Y88" s="52" t="s">
        <v>607</v>
      </c>
      <c r="Z88" s="84"/>
    </row>
    <row r="89" s="66" customFormat="1" customHeight="1" spans="1:26">
      <c r="A89" s="32">
        <v>82</v>
      </c>
      <c r="B89" s="32" t="s">
        <v>608</v>
      </c>
      <c r="C89" s="79" t="s">
        <v>473</v>
      </c>
      <c r="D89" s="80" t="s">
        <v>600</v>
      </c>
      <c r="E89" s="81" t="s">
        <v>355</v>
      </c>
      <c r="F89" s="82" t="s">
        <v>408</v>
      </c>
      <c r="G89" s="75" t="s">
        <v>396</v>
      </c>
      <c r="H89" s="83">
        <v>1</v>
      </c>
      <c r="I89" s="88" t="s">
        <v>601</v>
      </c>
      <c r="J89" s="88" t="s">
        <v>601</v>
      </c>
      <c r="K89" s="88"/>
      <c r="L89" s="88"/>
      <c r="M89" s="89"/>
      <c r="N89" s="31"/>
      <c r="O89" s="31"/>
      <c r="P89" s="31"/>
      <c r="Q89" s="89">
        <v>3743.59</v>
      </c>
      <c r="R89" s="31">
        <v>112.31</v>
      </c>
      <c r="S89" s="97">
        <v>200</v>
      </c>
      <c r="T89" s="98"/>
      <c r="U89" s="98"/>
      <c r="V89" s="97">
        <v>200</v>
      </c>
      <c r="W89" s="55">
        <v>87.69</v>
      </c>
      <c r="X89" s="55">
        <v>78.0785326328911</v>
      </c>
      <c r="Y89" s="52" t="s">
        <v>62</v>
      </c>
      <c r="Z89" s="84"/>
    </row>
    <row r="90" s="66" customFormat="1" customHeight="1" spans="1:26">
      <c r="A90" s="32">
        <v>83</v>
      </c>
      <c r="B90" s="32" t="s">
        <v>609</v>
      </c>
      <c r="C90" s="79" t="s">
        <v>473</v>
      </c>
      <c r="D90" s="80" t="s">
        <v>600</v>
      </c>
      <c r="E90" s="81" t="s">
        <v>576</v>
      </c>
      <c r="F90" s="82" t="s">
        <v>408</v>
      </c>
      <c r="G90" s="75" t="s">
        <v>396</v>
      </c>
      <c r="H90" s="83">
        <v>1</v>
      </c>
      <c r="I90" s="88" t="s">
        <v>601</v>
      </c>
      <c r="J90" s="88" t="s">
        <v>601</v>
      </c>
      <c r="K90" s="88"/>
      <c r="L90" s="88"/>
      <c r="M90" s="89"/>
      <c r="N90" s="31"/>
      <c r="O90" s="31"/>
      <c r="P90" s="31"/>
      <c r="Q90" s="89">
        <v>4025</v>
      </c>
      <c r="R90" s="31">
        <v>120.75</v>
      </c>
      <c r="S90" s="97">
        <v>200</v>
      </c>
      <c r="T90" s="98"/>
      <c r="U90" s="98"/>
      <c r="V90" s="97">
        <v>200</v>
      </c>
      <c r="W90" s="55">
        <v>79.25</v>
      </c>
      <c r="X90" s="55">
        <v>65.6314699792961</v>
      </c>
      <c r="Y90" s="52" t="s">
        <v>576</v>
      </c>
      <c r="Z90" s="84"/>
    </row>
    <row r="91" s="66" customFormat="1" customHeight="1" spans="1:26">
      <c r="A91" s="32">
        <v>84</v>
      </c>
      <c r="B91" s="32" t="s">
        <v>610</v>
      </c>
      <c r="C91" s="79" t="s">
        <v>611</v>
      </c>
      <c r="D91" s="80"/>
      <c r="E91" s="81" t="s">
        <v>355</v>
      </c>
      <c r="F91" s="82" t="s">
        <v>612</v>
      </c>
      <c r="G91" s="75" t="s">
        <v>396</v>
      </c>
      <c r="H91" s="83">
        <v>1</v>
      </c>
      <c r="I91" s="88" t="s">
        <v>613</v>
      </c>
      <c r="J91" s="88" t="s">
        <v>613</v>
      </c>
      <c r="K91" s="88"/>
      <c r="L91" s="88"/>
      <c r="M91" s="89"/>
      <c r="N91" s="31"/>
      <c r="O91" s="31"/>
      <c r="P91" s="31"/>
      <c r="Q91" s="89">
        <v>2450</v>
      </c>
      <c r="R91" s="31">
        <v>73.5</v>
      </c>
      <c r="S91" s="97">
        <v>1947</v>
      </c>
      <c r="T91" s="98">
        <v>15</v>
      </c>
      <c r="U91" s="99">
        <v>1</v>
      </c>
      <c r="V91" s="97">
        <v>292</v>
      </c>
      <c r="W91" s="55">
        <v>218.5</v>
      </c>
      <c r="X91" s="55">
        <v>297.278911564626</v>
      </c>
      <c r="Y91" s="52" t="s">
        <v>355</v>
      </c>
      <c r="Z91" s="84"/>
    </row>
    <row r="92" s="66" customFormat="1" customHeight="1" spans="1:26">
      <c r="A92" s="32">
        <v>85</v>
      </c>
      <c r="B92" s="32" t="s">
        <v>614</v>
      </c>
      <c r="C92" s="79" t="s">
        <v>611</v>
      </c>
      <c r="D92" s="80"/>
      <c r="E92" s="81" t="s">
        <v>355</v>
      </c>
      <c r="F92" s="82" t="s">
        <v>612</v>
      </c>
      <c r="G92" s="75" t="s">
        <v>396</v>
      </c>
      <c r="H92" s="83">
        <v>1</v>
      </c>
      <c r="I92" s="88" t="s">
        <v>613</v>
      </c>
      <c r="J92" s="88" t="s">
        <v>613</v>
      </c>
      <c r="K92" s="88"/>
      <c r="L92" s="88"/>
      <c r="M92" s="89"/>
      <c r="N92" s="31"/>
      <c r="O92" s="31"/>
      <c r="P92" s="31"/>
      <c r="Q92" s="89">
        <v>2450</v>
      </c>
      <c r="R92" s="31">
        <v>73.5</v>
      </c>
      <c r="S92" s="97">
        <v>1947</v>
      </c>
      <c r="T92" s="98">
        <v>15</v>
      </c>
      <c r="U92" s="99">
        <v>1</v>
      </c>
      <c r="V92" s="97">
        <v>292</v>
      </c>
      <c r="W92" s="55">
        <v>218.5</v>
      </c>
      <c r="X92" s="55">
        <v>297.278911564626</v>
      </c>
      <c r="Y92" s="52" t="s">
        <v>355</v>
      </c>
      <c r="Z92" s="84"/>
    </row>
    <row r="93" s="66" customFormat="1" customHeight="1" spans="1:26">
      <c r="A93" s="32">
        <v>86</v>
      </c>
      <c r="B93" s="32" t="s">
        <v>615</v>
      </c>
      <c r="C93" s="79" t="s">
        <v>611</v>
      </c>
      <c r="D93" s="80"/>
      <c r="E93" s="81" t="s">
        <v>355</v>
      </c>
      <c r="F93" s="82" t="s">
        <v>612</v>
      </c>
      <c r="G93" s="75" t="s">
        <v>396</v>
      </c>
      <c r="H93" s="83">
        <v>1</v>
      </c>
      <c r="I93" s="88" t="s">
        <v>613</v>
      </c>
      <c r="J93" s="88" t="s">
        <v>613</v>
      </c>
      <c r="K93" s="88"/>
      <c r="L93" s="88"/>
      <c r="M93" s="89"/>
      <c r="N93" s="31"/>
      <c r="O93" s="31"/>
      <c r="P93" s="31"/>
      <c r="Q93" s="89">
        <v>2450</v>
      </c>
      <c r="R93" s="31">
        <v>73.5</v>
      </c>
      <c r="S93" s="97">
        <v>1947</v>
      </c>
      <c r="T93" s="98">
        <v>15</v>
      </c>
      <c r="U93" s="99">
        <v>1</v>
      </c>
      <c r="V93" s="97">
        <v>292</v>
      </c>
      <c r="W93" s="55">
        <v>218.5</v>
      </c>
      <c r="X93" s="55">
        <v>297.278911564626</v>
      </c>
      <c r="Y93" s="52" t="s">
        <v>355</v>
      </c>
      <c r="Z93" s="84"/>
    </row>
    <row r="94" s="66" customFormat="1" customHeight="1" spans="1:26">
      <c r="A94" s="32">
        <v>87</v>
      </c>
      <c r="B94" s="32" t="s">
        <v>616</v>
      </c>
      <c r="C94" s="79" t="s">
        <v>611</v>
      </c>
      <c r="D94" s="80"/>
      <c r="E94" s="81" t="s">
        <v>355</v>
      </c>
      <c r="F94" s="82" t="s">
        <v>612</v>
      </c>
      <c r="G94" s="75" t="s">
        <v>396</v>
      </c>
      <c r="H94" s="83">
        <v>1</v>
      </c>
      <c r="I94" s="88" t="s">
        <v>613</v>
      </c>
      <c r="J94" s="88" t="s">
        <v>613</v>
      </c>
      <c r="K94" s="88"/>
      <c r="L94" s="88"/>
      <c r="M94" s="89"/>
      <c r="N94" s="31"/>
      <c r="O94" s="31"/>
      <c r="P94" s="31"/>
      <c r="Q94" s="89">
        <v>2450</v>
      </c>
      <c r="R94" s="31">
        <v>73.5</v>
      </c>
      <c r="S94" s="97">
        <v>1947</v>
      </c>
      <c r="T94" s="98">
        <v>15</v>
      </c>
      <c r="U94" s="99">
        <v>1</v>
      </c>
      <c r="V94" s="97">
        <v>292</v>
      </c>
      <c r="W94" s="55">
        <v>218.5</v>
      </c>
      <c r="X94" s="55">
        <v>297.278911564626</v>
      </c>
      <c r="Y94" s="52" t="s">
        <v>355</v>
      </c>
      <c r="Z94" s="84"/>
    </row>
    <row r="95" s="66" customFormat="1" customHeight="1" spans="1:26">
      <c r="A95" s="32">
        <v>88</v>
      </c>
      <c r="B95" s="32" t="s">
        <v>617</v>
      </c>
      <c r="C95" s="79" t="s">
        <v>400</v>
      </c>
      <c r="D95" s="80" t="s">
        <v>618</v>
      </c>
      <c r="E95" s="81" t="s">
        <v>402</v>
      </c>
      <c r="F95" s="82" t="s">
        <v>403</v>
      </c>
      <c r="G95" s="75" t="s">
        <v>396</v>
      </c>
      <c r="H95" s="83">
        <v>1</v>
      </c>
      <c r="I95" s="88" t="s">
        <v>619</v>
      </c>
      <c r="J95" s="88" t="s">
        <v>619</v>
      </c>
      <c r="K95" s="88"/>
      <c r="L95" s="88"/>
      <c r="M95" s="89"/>
      <c r="N95" s="31"/>
      <c r="O95" s="31"/>
      <c r="P95" s="31"/>
      <c r="Q95" s="89">
        <v>2150</v>
      </c>
      <c r="R95" s="31">
        <v>64.5</v>
      </c>
      <c r="S95" s="97">
        <v>100</v>
      </c>
      <c r="T95" s="98"/>
      <c r="U95" s="98"/>
      <c r="V95" s="97">
        <v>100</v>
      </c>
      <c r="W95" s="55">
        <v>35.5</v>
      </c>
      <c r="X95" s="55">
        <v>55.0387596899225</v>
      </c>
      <c r="Y95" s="52" t="s">
        <v>62</v>
      </c>
      <c r="Z95" s="84"/>
    </row>
    <row r="96" s="66" customFormat="1" customHeight="1" spans="1:26">
      <c r="A96" s="32">
        <v>89</v>
      </c>
      <c r="B96" s="32" t="s">
        <v>620</v>
      </c>
      <c r="C96" s="79" t="s">
        <v>473</v>
      </c>
      <c r="D96" s="80" t="s">
        <v>505</v>
      </c>
      <c r="E96" s="81" t="s">
        <v>532</v>
      </c>
      <c r="F96" s="82" t="s">
        <v>408</v>
      </c>
      <c r="G96" s="75" t="s">
        <v>396</v>
      </c>
      <c r="H96" s="83">
        <v>1</v>
      </c>
      <c r="I96" s="88" t="s">
        <v>621</v>
      </c>
      <c r="J96" s="88" t="s">
        <v>621</v>
      </c>
      <c r="K96" s="88"/>
      <c r="L96" s="88"/>
      <c r="M96" s="89"/>
      <c r="N96" s="31"/>
      <c r="O96" s="31"/>
      <c r="P96" s="31"/>
      <c r="Q96" s="89">
        <v>3743.59</v>
      </c>
      <c r="R96" s="31">
        <v>112.31</v>
      </c>
      <c r="S96" s="97">
        <v>200</v>
      </c>
      <c r="T96" s="98"/>
      <c r="U96" s="98"/>
      <c r="V96" s="97">
        <v>200</v>
      </c>
      <c r="W96" s="55">
        <v>87.69</v>
      </c>
      <c r="X96" s="55">
        <v>78.0785326328911</v>
      </c>
      <c r="Y96" s="52" t="s">
        <v>532</v>
      </c>
      <c r="Z96" s="84"/>
    </row>
    <row r="97" s="66" customFormat="1" customHeight="1" spans="1:26">
      <c r="A97" s="32">
        <v>90</v>
      </c>
      <c r="B97" s="32" t="s">
        <v>622</v>
      </c>
      <c r="C97" s="79" t="s">
        <v>473</v>
      </c>
      <c r="D97" s="80" t="s">
        <v>623</v>
      </c>
      <c r="E97" s="81" t="s">
        <v>402</v>
      </c>
      <c r="F97" s="82" t="s">
        <v>408</v>
      </c>
      <c r="G97" s="75" t="s">
        <v>396</v>
      </c>
      <c r="H97" s="83">
        <v>1</v>
      </c>
      <c r="I97" s="88" t="s">
        <v>621</v>
      </c>
      <c r="J97" s="88" t="s">
        <v>621</v>
      </c>
      <c r="K97" s="88"/>
      <c r="L97" s="88"/>
      <c r="M97" s="89"/>
      <c r="N97" s="31"/>
      <c r="O97" s="31"/>
      <c r="P97" s="31"/>
      <c r="Q97" s="89">
        <v>3743.59</v>
      </c>
      <c r="R97" s="31">
        <v>112.31</v>
      </c>
      <c r="S97" s="97">
        <v>200</v>
      </c>
      <c r="T97" s="98"/>
      <c r="U97" s="98"/>
      <c r="V97" s="97">
        <v>200</v>
      </c>
      <c r="W97" s="55">
        <v>87.69</v>
      </c>
      <c r="X97" s="55">
        <v>78.0785326328911</v>
      </c>
      <c r="Y97" s="52" t="s">
        <v>62</v>
      </c>
      <c r="Z97" s="84"/>
    </row>
    <row r="98" s="66" customFormat="1" customHeight="1" spans="1:26">
      <c r="A98" s="32">
        <v>91</v>
      </c>
      <c r="B98" s="32" t="s">
        <v>624</v>
      </c>
      <c r="C98" s="79" t="s">
        <v>473</v>
      </c>
      <c r="D98" s="80" t="s">
        <v>625</v>
      </c>
      <c r="E98" s="81" t="s">
        <v>402</v>
      </c>
      <c r="F98" s="82" t="s">
        <v>408</v>
      </c>
      <c r="G98" s="75" t="s">
        <v>396</v>
      </c>
      <c r="H98" s="83">
        <v>1</v>
      </c>
      <c r="I98" s="88" t="s">
        <v>626</v>
      </c>
      <c r="J98" s="88" t="s">
        <v>626</v>
      </c>
      <c r="K98" s="88"/>
      <c r="L98" s="88"/>
      <c r="M98" s="89"/>
      <c r="N98" s="31"/>
      <c r="O98" s="31"/>
      <c r="P98" s="31"/>
      <c r="Q98" s="89">
        <v>3743.59</v>
      </c>
      <c r="R98" s="31">
        <v>150.13</v>
      </c>
      <c r="S98" s="97">
        <v>200</v>
      </c>
      <c r="T98" s="98"/>
      <c r="U98" s="98"/>
      <c r="V98" s="97">
        <v>200</v>
      </c>
      <c r="W98" s="55">
        <v>49.87</v>
      </c>
      <c r="X98" s="55">
        <v>33.217877839206</v>
      </c>
      <c r="Y98" s="52" t="s">
        <v>90</v>
      </c>
      <c r="Z98" s="84"/>
    </row>
    <row r="99" s="66" customFormat="1" customHeight="1" spans="1:26">
      <c r="A99" s="32">
        <v>92</v>
      </c>
      <c r="B99" s="32" t="s">
        <v>627</v>
      </c>
      <c r="C99" s="84" t="s">
        <v>628</v>
      </c>
      <c r="D99" s="80" t="s">
        <v>629</v>
      </c>
      <c r="E99" s="81" t="s">
        <v>125</v>
      </c>
      <c r="F99" s="82" t="s">
        <v>630</v>
      </c>
      <c r="G99" s="75" t="s">
        <v>396</v>
      </c>
      <c r="H99" s="83">
        <v>1</v>
      </c>
      <c r="I99" s="88" t="s">
        <v>631</v>
      </c>
      <c r="J99" s="88" t="s">
        <v>631</v>
      </c>
      <c r="K99" s="88"/>
      <c r="L99" s="88"/>
      <c r="M99" s="89"/>
      <c r="N99" s="31"/>
      <c r="O99" s="31"/>
      <c r="P99" s="31"/>
      <c r="Q99" s="89">
        <v>7350.43</v>
      </c>
      <c r="R99" s="31">
        <v>443.32</v>
      </c>
      <c r="S99" s="97">
        <v>2478</v>
      </c>
      <c r="T99" s="98">
        <v>15</v>
      </c>
      <c r="U99" s="99">
        <v>1</v>
      </c>
      <c r="V99" s="97">
        <v>372</v>
      </c>
      <c r="W99" s="55">
        <v>-71.32</v>
      </c>
      <c r="X99" s="55">
        <v>-16.087701885771</v>
      </c>
      <c r="Y99" s="52" t="s">
        <v>125</v>
      </c>
      <c r="Z99" s="84"/>
    </row>
    <row r="100" s="66" customFormat="1" customHeight="1" spans="1:26">
      <c r="A100" s="32">
        <v>93</v>
      </c>
      <c r="B100" s="32" t="s">
        <v>632</v>
      </c>
      <c r="C100" s="79" t="s">
        <v>628</v>
      </c>
      <c r="D100" s="80" t="s">
        <v>629</v>
      </c>
      <c r="E100" s="81" t="s">
        <v>125</v>
      </c>
      <c r="F100" s="82" t="s">
        <v>630</v>
      </c>
      <c r="G100" s="75" t="s">
        <v>396</v>
      </c>
      <c r="H100" s="83">
        <v>1</v>
      </c>
      <c r="I100" s="88" t="s">
        <v>631</v>
      </c>
      <c r="J100" s="88" t="s">
        <v>631</v>
      </c>
      <c r="K100" s="88"/>
      <c r="L100" s="88"/>
      <c r="M100" s="89"/>
      <c r="N100" s="31"/>
      <c r="O100" s="31"/>
      <c r="P100" s="31"/>
      <c r="Q100" s="89">
        <v>7350.43</v>
      </c>
      <c r="R100" s="31">
        <v>443.32</v>
      </c>
      <c r="S100" s="97">
        <v>2478</v>
      </c>
      <c r="T100" s="98">
        <v>15</v>
      </c>
      <c r="U100" s="99">
        <v>1</v>
      </c>
      <c r="V100" s="97">
        <v>372</v>
      </c>
      <c r="W100" s="55">
        <v>-71.32</v>
      </c>
      <c r="X100" s="55">
        <v>-16.087701885771</v>
      </c>
      <c r="Y100" s="52" t="s">
        <v>125</v>
      </c>
      <c r="Z100" s="84"/>
    </row>
    <row r="101" s="66" customFormat="1" customHeight="1" spans="1:26">
      <c r="A101" s="32">
        <v>94</v>
      </c>
      <c r="B101" s="32" t="s">
        <v>633</v>
      </c>
      <c r="C101" s="79" t="s">
        <v>628</v>
      </c>
      <c r="D101" s="80" t="s">
        <v>629</v>
      </c>
      <c r="E101" s="81" t="s">
        <v>125</v>
      </c>
      <c r="F101" s="82" t="s">
        <v>630</v>
      </c>
      <c r="G101" s="75" t="s">
        <v>396</v>
      </c>
      <c r="H101" s="83">
        <v>1</v>
      </c>
      <c r="I101" s="88" t="s">
        <v>631</v>
      </c>
      <c r="J101" s="88" t="s">
        <v>631</v>
      </c>
      <c r="K101" s="88"/>
      <c r="L101" s="88"/>
      <c r="M101" s="89"/>
      <c r="N101" s="31"/>
      <c r="O101" s="31"/>
      <c r="P101" s="31"/>
      <c r="Q101" s="89">
        <v>7350.43</v>
      </c>
      <c r="R101" s="31">
        <v>443.32</v>
      </c>
      <c r="S101" s="97">
        <v>2478</v>
      </c>
      <c r="T101" s="98">
        <v>15</v>
      </c>
      <c r="U101" s="99">
        <v>1</v>
      </c>
      <c r="V101" s="97">
        <v>372</v>
      </c>
      <c r="W101" s="55">
        <v>-71.32</v>
      </c>
      <c r="X101" s="55">
        <v>-16.087701885771</v>
      </c>
      <c r="Y101" s="52" t="s">
        <v>125</v>
      </c>
      <c r="Z101" s="84"/>
    </row>
    <row r="102" s="66" customFormat="1" customHeight="1" spans="1:26">
      <c r="A102" s="32">
        <v>95</v>
      </c>
      <c r="B102" s="32" t="s">
        <v>634</v>
      </c>
      <c r="C102" s="79" t="s">
        <v>628</v>
      </c>
      <c r="D102" s="80" t="s">
        <v>629</v>
      </c>
      <c r="E102" s="81" t="s">
        <v>125</v>
      </c>
      <c r="F102" s="82" t="s">
        <v>630</v>
      </c>
      <c r="G102" s="75" t="s">
        <v>396</v>
      </c>
      <c r="H102" s="83">
        <v>1</v>
      </c>
      <c r="I102" s="88" t="s">
        <v>631</v>
      </c>
      <c r="J102" s="88" t="s">
        <v>631</v>
      </c>
      <c r="K102" s="88"/>
      <c r="L102" s="88"/>
      <c r="M102" s="89"/>
      <c r="N102" s="31"/>
      <c r="O102" s="31"/>
      <c r="P102" s="31"/>
      <c r="Q102" s="89">
        <v>7350.43</v>
      </c>
      <c r="R102" s="31">
        <v>443.32</v>
      </c>
      <c r="S102" s="97">
        <v>2478</v>
      </c>
      <c r="T102" s="98">
        <v>15</v>
      </c>
      <c r="U102" s="99">
        <v>1</v>
      </c>
      <c r="V102" s="97">
        <v>372</v>
      </c>
      <c r="W102" s="55">
        <v>-71.32</v>
      </c>
      <c r="X102" s="55">
        <v>-16.087701885771</v>
      </c>
      <c r="Y102" s="52" t="s">
        <v>125</v>
      </c>
      <c r="Z102" s="84"/>
    </row>
    <row r="103" s="66" customFormat="1" customHeight="1" spans="1:26">
      <c r="A103" s="32">
        <v>96</v>
      </c>
      <c r="B103" s="32" t="s">
        <v>635</v>
      </c>
      <c r="C103" s="79" t="s">
        <v>628</v>
      </c>
      <c r="D103" s="80" t="s">
        <v>629</v>
      </c>
      <c r="E103" s="81" t="s">
        <v>355</v>
      </c>
      <c r="F103" s="82" t="s">
        <v>630</v>
      </c>
      <c r="G103" s="75" t="s">
        <v>396</v>
      </c>
      <c r="H103" s="83">
        <v>1</v>
      </c>
      <c r="I103" s="88" t="s">
        <v>631</v>
      </c>
      <c r="J103" s="88" t="s">
        <v>631</v>
      </c>
      <c r="K103" s="88"/>
      <c r="L103" s="88"/>
      <c r="M103" s="89"/>
      <c r="N103" s="31"/>
      <c r="O103" s="31"/>
      <c r="P103" s="31"/>
      <c r="Q103" s="89">
        <v>7350.43</v>
      </c>
      <c r="R103" s="31">
        <v>443.32</v>
      </c>
      <c r="S103" s="97">
        <v>2478</v>
      </c>
      <c r="T103" s="98">
        <v>15</v>
      </c>
      <c r="U103" s="99">
        <v>1</v>
      </c>
      <c r="V103" s="97">
        <v>372</v>
      </c>
      <c r="W103" s="55">
        <v>-71.32</v>
      </c>
      <c r="X103" s="55">
        <v>-16.087701885771</v>
      </c>
      <c r="Y103" s="52" t="s">
        <v>355</v>
      </c>
      <c r="Z103" s="84"/>
    </row>
    <row r="104" s="66" customFormat="1" customHeight="1" spans="1:26">
      <c r="A104" s="32">
        <v>97</v>
      </c>
      <c r="B104" s="32" t="s">
        <v>636</v>
      </c>
      <c r="C104" s="79" t="s">
        <v>628</v>
      </c>
      <c r="D104" s="80" t="s">
        <v>629</v>
      </c>
      <c r="E104" s="81" t="s">
        <v>355</v>
      </c>
      <c r="F104" s="82" t="s">
        <v>630</v>
      </c>
      <c r="G104" s="75" t="s">
        <v>396</v>
      </c>
      <c r="H104" s="83">
        <v>1</v>
      </c>
      <c r="I104" s="88" t="s">
        <v>631</v>
      </c>
      <c r="J104" s="88" t="s">
        <v>631</v>
      </c>
      <c r="K104" s="88"/>
      <c r="L104" s="88"/>
      <c r="M104" s="89"/>
      <c r="N104" s="31"/>
      <c r="O104" s="31"/>
      <c r="P104" s="31"/>
      <c r="Q104" s="89">
        <v>7350.43</v>
      </c>
      <c r="R104" s="31">
        <v>443.32</v>
      </c>
      <c r="S104" s="97">
        <v>2478</v>
      </c>
      <c r="T104" s="98">
        <v>15</v>
      </c>
      <c r="U104" s="99">
        <v>1</v>
      </c>
      <c r="V104" s="97">
        <v>372</v>
      </c>
      <c r="W104" s="55">
        <v>-71.32</v>
      </c>
      <c r="X104" s="55">
        <v>-16.087701885771</v>
      </c>
      <c r="Y104" s="52" t="s">
        <v>355</v>
      </c>
      <c r="Z104" s="84"/>
    </row>
    <row r="105" s="66" customFormat="1" customHeight="1" spans="1:26">
      <c r="A105" s="32">
        <v>98</v>
      </c>
      <c r="B105" s="32" t="s">
        <v>637</v>
      </c>
      <c r="C105" s="79" t="s">
        <v>628</v>
      </c>
      <c r="D105" s="80" t="s">
        <v>629</v>
      </c>
      <c r="E105" s="81" t="s">
        <v>355</v>
      </c>
      <c r="F105" s="82" t="s">
        <v>630</v>
      </c>
      <c r="G105" s="75" t="s">
        <v>396</v>
      </c>
      <c r="H105" s="83">
        <v>1</v>
      </c>
      <c r="I105" s="88" t="s">
        <v>631</v>
      </c>
      <c r="J105" s="88" t="s">
        <v>631</v>
      </c>
      <c r="K105" s="88"/>
      <c r="L105" s="88"/>
      <c r="M105" s="89"/>
      <c r="N105" s="31"/>
      <c r="O105" s="31"/>
      <c r="P105" s="31"/>
      <c r="Q105" s="89">
        <v>7350.43</v>
      </c>
      <c r="R105" s="31">
        <v>443.32</v>
      </c>
      <c r="S105" s="97">
        <v>2478</v>
      </c>
      <c r="T105" s="98">
        <v>15</v>
      </c>
      <c r="U105" s="99">
        <v>1</v>
      </c>
      <c r="V105" s="97">
        <v>372</v>
      </c>
      <c r="W105" s="55">
        <v>-71.32</v>
      </c>
      <c r="X105" s="55">
        <v>-16.087701885771</v>
      </c>
      <c r="Y105" s="52" t="s">
        <v>355</v>
      </c>
      <c r="Z105" s="84"/>
    </row>
    <row r="106" s="66" customFormat="1" customHeight="1" spans="1:26">
      <c r="A106" s="32">
        <v>99</v>
      </c>
      <c r="B106" s="32" t="s">
        <v>638</v>
      </c>
      <c r="C106" s="79" t="s">
        <v>628</v>
      </c>
      <c r="D106" s="80" t="s">
        <v>629</v>
      </c>
      <c r="E106" s="81" t="s">
        <v>355</v>
      </c>
      <c r="F106" s="82" t="s">
        <v>630</v>
      </c>
      <c r="G106" s="75" t="s">
        <v>396</v>
      </c>
      <c r="H106" s="83">
        <v>1</v>
      </c>
      <c r="I106" s="88" t="s">
        <v>631</v>
      </c>
      <c r="J106" s="88" t="s">
        <v>631</v>
      </c>
      <c r="K106" s="88"/>
      <c r="L106" s="88"/>
      <c r="M106" s="89"/>
      <c r="N106" s="31"/>
      <c r="O106" s="31"/>
      <c r="P106" s="31"/>
      <c r="Q106" s="89">
        <v>7350.43</v>
      </c>
      <c r="R106" s="31">
        <v>443.32</v>
      </c>
      <c r="S106" s="97">
        <v>2478</v>
      </c>
      <c r="T106" s="98">
        <v>15</v>
      </c>
      <c r="U106" s="99">
        <v>1</v>
      </c>
      <c r="V106" s="97">
        <v>372</v>
      </c>
      <c r="W106" s="55">
        <v>-71.32</v>
      </c>
      <c r="X106" s="55">
        <v>-16.087701885771</v>
      </c>
      <c r="Y106" s="52" t="s">
        <v>355</v>
      </c>
      <c r="Z106" s="84"/>
    </row>
    <row r="107" s="66" customFormat="1" customHeight="1" spans="1:26">
      <c r="A107" s="32">
        <v>100</v>
      </c>
      <c r="B107" s="32" t="s">
        <v>639</v>
      </c>
      <c r="C107" s="79" t="s">
        <v>628</v>
      </c>
      <c r="D107" s="80" t="s">
        <v>629</v>
      </c>
      <c r="E107" s="81" t="s">
        <v>532</v>
      </c>
      <c r="F107" s="82" t="s">
        <v>630</v>
      </c>
      <c r="G107" s="75" t="s">
        <v>396</v>
      </c>
      <c r="H107" s="83">
        <v>1</v>
      </c>
      <c r="I107" s="88" t="s">
        <v>631</v>
      </c>
      <c r="J107" s="88" t="s">
        <v>631</v>
      </c>
      <c r="K107" s="88"/>
      <c r="L107" s="88"/>
      <c r="M107" s="89"/>
      <c r="N107" s="31"/>
      <c r="O107" s="31"/>
      <c r="P107" s="31"/>
      <c r="Q107" s="89">
        <v>7350.42</v>
      </c>
      <c r="R107" s="31">
        <v>443.31</v>
      </c>
      <c r="S107" s="97">
        <v>2478</v>
      </c>
      <c r="T107" s="98">
        <v>15</v>
      </c>
      <c r="U107" s="99">
        <v>1</v>
      </c>
      <c r="V107" s="97">
        <v>372</v>
      </c>
      <c r="W107" s="55">
        <v>-71.31</v>
      </c>
      <c r="X107" s="55">
        <v>-16.0858090275428</v>
      </c>
      <c r="Y107" s="52" t="s">
        <v>532</v>
      </c>
      <c r="Z107" s="84"/>
    </row>
    <row r="108" s="66" customFormat="1" customHeight="1" spans="1:26">
      <c r="A108" s="32">
        <v>101</v>
      </c>
      <c r="B108" s="32" t="s">
        <v>640</v>
      </c>
      <c r="C108" s="79" t="s">
        <v>641</v>
      </c>
      <c r="D108" s="80" t="s">
        <v>642</v>
      </c>
      <c r="E108" s="81" t="s">
        <v>576</v>
      </c>
      <c r="F108" s="82" t="s">
        <v>630</v>
      </c>
      <c r="G108" s="75" t="s">
        <v>396</v>
      </c>
      <c r="H108" s="83">
        <v>1</v>
      </c>
      <c r="I108" s="88" t="s">
        <v>631</v>
      </c>
      <c r="J108" s="88" t="s">
        <v>631</v>
      </c>
      <c r="K108" s="88"/>
      <c r="L108" s="88"/>
      <c r="M108" s="89"/>
      <c r="N108" s="31"/>
      <c r="O108" s="31"/>
      <c r="P108" s="31"/>
      <c r="Q108" s="89">
        <v>9230.77</v>
      </c>
      <c r="R108" s="31">
        <v>556.71</v>
      </c>
      <c r="S108" s="97">
        <v>3363</v>
      </c>
      <c r="T108" s="98">
        <v>15</v>
      </c>
      <c r="U108" s="99">
        <v>1</v>
      </c>
      <c r="V108" s="97">
        <v>504</v>
      </c>
      <c r="W108" s="55">
        <v>-52.71</v>
      </c>
      <c r="X108" s="55">
        <v>-9.4681252357601</v>
      </c>
      <c r="Y108" s="52" t="s">
        <v>576</v>
      </c>
      <c r="Z108" s="84"/>
    </row>
    <row r="109" s="66" customFormat="1" customHeight="1" spans="1:26">
      <c r="A109" s="32">
        <v>102</v>
      </c>
      <c r="B109" s="32" t="s">
        <v>643</v>
      </c>
      <c r="C109" s="79" t="s">
        <v>644</v>
      </c>
      <c r="D109" s="80"/>
      <c r="E109" s="81" t="s">
        <v>389</v>
      </c>
      <c r="F109" s="82" t="s">
        <v>645</v>
      </c>
      <c r="G109" s="75" t="s">
        <v>57</v>
      </c>
      <c r="H109" s="83">
        <v>1</v>
      </c>
      <c r="I109" s="88" t="s">
        <v>646</v>
      </c>
      <c r="J109" s="88" t="s">
        <v>646</v>
      </c>
      <c r="K109" s="88"/>
      <c r="L109" s="88"/>
      <c r="M109" s="89"/>
      <c r="N109" s="31"/>
      <c r="O109" s="31"/>
      <c r="P109" s="31"/>
      <c r="Q109" s="89">
        <v>46769.23</v>
      </c>
      <c r="R109" s="31">
        <v>27026.43</v>
      </c>
      <c r="S109" s="97">
        <v>42478</v>
      </c>
      <c r="T109" s="98">
        <v>61</v>
      </c>
      <c r="U109" s="99">
        <v>1</v>
      </c>
      <c r="V109" s="97">
        <v>25912</v>
      </c>
      <c r="W109" s="55">
        <v>-1114.43</v>
      </c>
      <c r="X109" s="55">
        <v>-4.12348208771932</v>
      </c>
      <c r="Y109" s="52"/>
      <c r="Z109" s="84"/>
    </row>
    <row r="110" s="66" customFormat="1" customHeight="1" spans="1:26">
      <c r="A110" s="32">
        <v>103</v>
      </c>
      <c r="B110" s="32" t="s">
        <v>647</v>
      </c>
      <c r="C110" s="84" t="s">
        <v>648</v>
      </c>
      <c r="D110" s="80" t="s">
        <v>649</v>
      </c>
      <c r="E110" s="81" t="s">
        <v>355</v>
      </c>
      <c r="F110" s="82" t="s">
        <v>650</v>
      </c>
      <c r="G110" s="75" t="s">
        <v>396</v>
      </c>
      <c r="H110" s="83">
        <v>1</v>
      </c>
      <c r="I110" s="88" t="s">
        <v>651</v>
      </c>
      <c r="J110" s="88" t="s">
        <v>651</v>
      </c>
      <c r="K110" s="88"/>
      <c r="L110" s="88"/>
      <c r="M110" s="89"/>
      <c r="N110" s="31"/>
      <c r="O110" s="31"/>
      <c r="P110" s="31"/>
      <c r="Q110" s="89">
        <v>6666.67</v>
      </c>
      <c r="R110" s="31">
        <v>4032</v>
      </c>
      <c r="S110" s="97">
        <v>5487</v>
      </c>
      <c r="T110" s="98">
        <v>54</v>
      </c>
      <c r="U110" s="99">
        <v>1</v>
      </c>
      <c r="V110" s="97">
        <v>2963</v>
      </c>
      <c r="W110" s="55">
        <v>-1069</v>
      </c>
      <c r="X110" s="55">
        <v>-26.5128968253968</v>
      </c>
      <c r="Y110" s="52" t="s">
        <v>355</v>
      </c>
      <c r="Z110" s="84"/>
    </row>
    <row r="111" s="66" customFormat="1" customHeight="1" spans="1:26">
      <c r="A111" s="32">
        <v>104</v>
      </c>
      <c r="B111" s="32" t="s">
        <v>652</v>
      </c>
      <c r="C111" s="79" t="s">
        <v>648</v>
      </c>
      <c r="D111" s="80" t="s">
        <v>653</v>
      </c>
      <c r="E111" s="81" t="s">
        <v>355</v>
      </c>
      <c r="F111" s="82" t="s">
        <v>650</v>
      </c>
      <c r="G111" s="75" t="s">
        <v>396</v>
      </c>
      <c r="H111" s="83">
        <v>2</v>
      </c>
      <c r="I111" s="88" t="s">
        <v>654</v>
      </c>
      <c r="J111" s="88" t="s">
        <v>654</v>
      </c>
      <c r="K111" s="88"/>
      <c r="L111" s="88"/>
      <c r="M111" s="89"/>
      <c r="N111" s="31"/>
      <c r="O111" s="31"/>
      <c r="P111" s="31"/>
      <c r="Q111" s="89">
        <v>7094.02</v>
      </c>
      <c r="R111" s="31">
        <v>3940.1</v>
      </c>
      <c r="S111" s="97">
        <v>6372</v>
      </c>
      <c r="T111" s="98">
        <v>54</v>
      </c>
      <c r="U111" s="99">
        <v>1</v>
      </c>
      <c r="V111" s="97">
        <v>3441</v>
      </c>
      <c r="W111" s="55">
        <v>-499.1</v>
      </c>
      <c r="X111" s="55">
        <v>-12.6671911880409</v>
      </c>
      <c r="Y111" s="52" t="s">
        <v>355</v>
      </c>
      <c r="Z111" s="84"/>
    </row>
    <row r="112" s="66" customFormat="1" customHeight="1" spans="1:26">
      <c r="A112" s="32">
        <v>105</v>
      </c>
      <c r="B112" s="32" t="s">
        <v>655</v>
      </c>
      <c r="C112" s="79" t="s">
        <v>656</v>
      </c>
      <c r="D112" s="80"/>
      <c r="E112" s="81" t="s">
        <v>355</v>
      </c>
      <c r="F112" s="82" t="s">
        <v>657</v>
      </c>
      <c r="G112" s="75" t="s">
        <v>396</v>
      </c>
      <c r="H112" s="83">
        <v>1</v>
      </c>
      <c r="I112" s="88" t="s">
        <v>658</v>
      </c>
      <c r="J112" s="88" t="s">
        <v>658</v>
      </c>
      <c r="K112" s="88"/>
      <c r="L112" s="88"/>
      <c r="M112" s="89"/>
      <c r="N112" s="31"/>
      <c r="O112" s="31"/>
      <c r="P112" s="31"/>
      <c r="Q112" s="89">
        <v>3766.99</v>
      </c>
      <c r="R112" s="31">
        <v>2346.12</v>
      </c>
      <c r="S112" s="97">
        <v>2124</v>
      </c>
      <c r="T112" s="98">
        <v>41</v>
      </c>
      <c r="U112" s="99">
        <v>1</v>
      </c>
      <c r="V112" s="97">
        <v>871</v>
      </c>
      <c r="W112" s="55">
        <v>-1475.12</v>
      </c>
      <c r="X112" s="55">
        <v>-62.8748742604811</v>
      </c>
      <c r="Y112" s="52"/>
      <c r="Z112" s="84"/>
    </row>
    <row r="113" s="66" customFormat="1" customHeight="1" spans="1:26">
      <c r="A113" s="32">
        <v>106</v>
      </c>
      <c r="B113" s="32" t="s">
        <v>659</v>
      </c>
      <c r="C113" s="79" t="s">
        <v>473</v>
      </c>
      <c r="D113" s="80" t="s">
        <v>660</v>
      </c>
      <c r="E113" s="81" t="s">
        <v>355</v>
      </c>
      <c r="F113" s="82" t="s">
        <v>408</v>
      </c>
      <c r="G113" s="75" t="s">
        <v>396</v>
      </c>
      <c r="H113" s="83">
        <v>1</v>
      </c>
      <c r="I113" s="88" t="s">
        <v>661</v>
      </c>
      <c r="J113" s="88" t="s">
        <v>661</v>
      </c>
      <c r="K113" s="88"/>
      <c r="L113" s="88"/>
      <c r="M113" s="89"/>
      <c r="N113" s="31"/>
      <c r="O113" s="31"/>
      <c r="P113" s="31"/>
      <c r="Q113" s="89">
        <v>3620.69</v>
      </c>
      <c r="R113" s="31">
        <v>0</v>
      </c>
      <c r="S113" s="97">
        <v>2301</v>
      </c>
      <c r="T113" s="98">
        <v>42</v>
      </c>
      <c r="U113" s="99">
        <v>1</v>
      </c>
      <c r="V113" s="97">
        <v>966</v>
      </c>
      <c r="W113" s="55">
        <v>966</v>
      </c>
      <c r="X113" s="55" t="s">
        <v>18</v>
      </c>
      <c r="Y113" s="52" t="s">
        <v>662</v>
      </c>
      <c r="Z113" s="84"/>
    </row>
    <row r="114" s="66" customFormat="1" customHeight="1" spans="1:26">
      <c r="A114" s="32">
        <v>107</v>
      </c>
      <c r="B114" s="32" t="s">
        <v>663</v>
      </c>
      <c r="C114" s="79" t="s">
        <v>400</v>
      </c>
      <c r="D114" s="103" t="s">
        <v>664</v>
      </c>
      <c r="E114" s="81" t="s">
        <v>389</v>
      </c>
      <c r="F114" s="82" t="s">
        <v>665</v>
      </c>
      <c r="G114" s="75" t="s">
        <v>396</v>
      </c>
      <c r="H114" s="83">
        <v>1</v>
      </c>
      <c r="I114" s="88" t="s">
        <v>666</v>
      </c>
      <c r="J114" s="88" t="s">
        <v>666</v>
      </c>
      <c r="K114" s="88"/>
      <c r="L114" s="88"/>
      <c r="M114" s="89"/>
      <c r="N114" s="31"/>
      <c r="O114" s="31"/>
      <c r="P114" s="31"/>
      <c r="Q114" s="89">
        <v>2094.02</v>
      </c>
      <c r="R114" s="31">
        <v>1285.19</v>
      </c>
      <c r="S114" s="97">
        <v>1858</v>
      </c>
      <c r="T114" s="98">
        <v>27</v>
      </c>
      <c r="U114" s="99">
        <v>1</v>
      </c>
      <c r="V114" s="97">
        <v>502</v>
      </c>
      <c r="W114" s="55">
        <v>-783.19</v>
      </c>
      <c r="X114" s="55">
        <v>-60.9396276037006</v>
      </c>
      <c r="Y114" s="52"/>
      <c r="Z114" s="84"/>
    </row>
    <row r="115" s="66" customFormat="1" customHeight="1" spans="1:26">
      <c r="A115" s="32">
        <v>108</v>
      </c>
      <c r="B115" s="32" t="s">
        <v>667</v>
      </c>
      <c r="C115" s="79" t="s">
        <v>415</v>
      </c>
      <c r="D115" s="103" t="s">
        <v>668</v>
      </c>
      <c r="E115" s="81" t="s">
        <v>389</v>
      </c>
      <c r="F115" s="82" t="s">
        <v>408</v>
      </c>
      <c r="G115" s="75" t="s">
        <v>396</v>
      </c>
      <c r="H115" s="83">
        <v>1</v>
      </c>
      <c r="I115" s="88" t="s">
        <v>669</v>
      </c>
      <c r="J115" s="88" t="s">
        <v>669</v>
      </c>
      <c r="K115" s="88"/>
      <c r="L115" s="88"/>
      <c r="M115" s="89"/>
      <c r="N115" s="31"/>
      <c r="O115" s="31"/>
      <c r="P115" s="31"/>
      <c r="Q115" s="89">
        <v>4189.66</v>
      </c>
      <c r="R115" s="31">
        <v>0</v>
      </c>
      <c r="S115" s="97">
        <v>2832</v>
      </c>
      <c r="T115" s="98">
        <v>45</v>
      </c>
      <c r="U115" s="99">
        <v>1</v>
      </c>
      <c r="V115" s="97">
        <v>1274</v>
      </c>
      <c r="W115" s="55">
        <v>1274</v>
      </c>
      <c r="X115" s="55" t="s">
        <v>18</v>
      </c>
      <c r="Y115" s="52" t="s">
        <v>389</v>
      </c>
      <c r="Z115" s="84"/>
    </row>
    <row r="116" s="66" customFormat="1" customHeight="1" spans="1:26">
      <c r="A116" s="32">
        <v>109</v>
      </c>
      <c r="B116" s="32" t="s">
        <v>670</v>
      </c>
      <c r="C116" s="79" t="s">
        <v>671</v>
      </c>
      <c r="D116" s="103" t="s">
        <v>672</v>
      </c>
      <c r="E116" s="81" t="s">
        <v>125</v>
      </c>
      <c r="F116" s="82" t="s">
        <v>673</v>
      </c>
      <c r="G116" s="75" t="s">
        <v>396</v>
      </c>
      <c r="H116" s="83">
        <v>1</v>
      </c>
      <c r="I116" s="88" t="s">
        <v>674</v>
      </c>
      <c r="J116" s="88" t="s">
        <v>674</v>
      </c>
      <c r="K116" s="88"/>
      <c r="L116" s="88"/>
      <c r="M116" s="89"/>
      <c r="N116" s="31"/>
      <c r="O116" s="31"/>
      <c r="P116" s="31"/>
      <c r="Q116" s="89">
        <v>11103.45</v>
      </c>
      <c r="R116" s="31">
        <v>0</v>
      </c>
      <c r="S116" s="97">
        <v>9735</v>
      </c>
      <c r="T116" s="98">
        <v>67</v>
      </c>
      <c r="U116" s="99">
        <v>1</v>
      </c>
      <c r="V116" s="97">
        <v>6522</v>
      </c>
      <c r="W116" s="55">
        <v>6522</v>
      </c>
      <c r="X116" s="55" t="s">
        <v>18</v>
      </c>
      <c r="Y116" s="52" t="s">
        <v>125</v>
      </c>
      <c r="Z116" s="84"/>
    </row>
    <row r="117" s="66" customFormat="1" customHeight="1" spans="1:26">
      <c r="A117" s="32">
        <v>110</v>
      </c>
      <c r="B117" s="32" t="s">
        <v>675</v>
      </c>
      <c r="C117" s="79" t="s">
        <v>676</v>
      </c>
      <c r="D117" s="80" t="s">
        <v>677</v>
      </c>
      <c r="E117" s="81" t="s">
        <v>355</v>
      </c>
      <c r="F117" s="82" t="s">
        <v>678</v>
      </c>
      <c r="G117" s="75" t="s">
        <v>57</v>
      </c>
      <c r="H117" s="83">
        <v>1</v>
      </c>
      <c r="I117" s="88" t="s">
        <v>679</v>
      </c>
      <c r="J117" s="88" t="s">
        <v>679</v>
      </c>
      <c r="K117" s="88"/>
      <c r="L117" s="88"/>
      <c r="M117" s="89"/>
      <c r="N117" s="31"/>
      <c r="O117" s="31"/>
      <c r="P117" s="31"/>
      <c r="Q117" s="89">
        <v>26324.79</v>
      </c>
      <c r="R117" s="31">
        <v>0</v>
      </c>
      <c r="S117" s="97">
        <v>0</v>
      </c>
      <c r="T117" s="98" t="s">
        <v>18</v>
      </c>
      <c r="U117" s="98"/>
      <c r="V117" s="97">
        <v>0</v>
      </c>
      <c r="W117" s="55">
        <v>0</v>
      </c>
      <c r="X117" s="55" t="s">
        <v>18</v>
      </c>
      <c r="Y117" s="52"/>
      <c r="Z117" s="84"/>
    </row>
    <row r="118" s="66" customFormat="1" customHeight="1" spans="1:26">
      <c r="A118" s="32">
        <v>111</v>
      </c>
      <c r="B118" s="32" t="s">
        <v>680</v>
      </c>
      <c r="C118" s="79" t="s">
        <v>681</v>
      </c>
      <c r="D118" s="80" t="s">
        <v>682</v>
      </c>
      <c r="E118" s="81" t="s">
        <v>355</v>
      </c>
      <c r="F118" s="82" t="s">
        <v>678</v>
      </c>
      <c r="G118" s="75" t="s">
        <v>57</v>
      </c>
      <c r="H118" s="83">
        <v>1</v>
      </c>
      <c r="I118" s="88" t="s">
        <v>679</v>
      </c>
      <c r="J118" s="88" t="s">
        <v>679</v>
      </c>
      <c r="K118" s="88"/>
      <c r="L118" s="88"/>
      <c r="M118" s="89"/>
      <c r="N118" s="31"/>
      <c r="O118" s="31"/>
      <c r="P118" s="31"/>
      <c r="Q118" s="89">
        <v>26324.79</v>
      </c>
      <c r="R118" s="31">
        <v>0</v>
      </c>
      <c r="S118" s="97">
        <v>0</v>
      </c>
      <c r="T118" s="98" t="s">
        <v>18</v>
      </c>
      <c r="U118" s="98"/>
      <c r="V118" s="97">
        <v>0</v>
      </c>
      <c r="W118" s="55">
        <v>0</v>
      </c>
      <c r="X118" s="55" t="s">
        <v>18</v>
      </c>
      <c r="Y118" s="52"/>
      <c r="Z118" s="84"/>
    </row>
    <row r="119" s="66" customFormat="1" customHeight="1" spans="1:26">
      <c r="A119" s="32">
        <v>112</v>
      </c>
      <c r="B119" s="32" t="s">
        <v>683</v>
      </c>
      <c r="C119" s="79" t="s">
        <v>676</v>
      </c>
      <c r="D119" s="80" t="s">
        <v>682</v>
      </c>
      <c r="E119" s="81" t="s">
        <v>355</v>
      </c>
      <c r="F119" s="82" t="s">
        <v>678</v>
      </c>
      <c r="G119" s="75" t="s">
        <v>57</v>
      </c>
      <c r="H119" s="83">
        <v>1</v>
      </c>
      <c r="I119" s="88" t="s">
        <v>679</v>
      </c>
      <c r="J119" s="88" t="s">
        <v>679</v>
      </c>
      <c r="K119" s="88"/>
      <c r="L119" s="88"/>
      <c r="M119" s="89"/>
      <c r="N119" s="31"/>
      <c r="O119" s="31"/>
      <c r="P119" s="31"/>
      <c r="Q119" s="89">
        <v>26324.79</v>
      </c>
      <c r="R119" s="31">
        <v>0</v>
      </c>
      <c r="S119" s="97">
        <v>0</v>
      </c>
      <c r="T119" s="98" t="s">
        <v>18</v>
      </c>
      <c r="U119" s="98"/>
      <c r="V119" s="97">
        <v>0</v>
      </c>
      <c r="W119" s="55">
        <v>0</v>
      </c>
      <c r="X119" s="55" t="s">
        <v>18</v>
      </c>
      <c r="Y119" s="52"/>
      <c r="Z119" s="84"/>
    </row>
    <row r="120" s="66" customFormat="1" customHeight="1" spans="1:26">
      <c r="A120" s="32">
        <v>113</v>
      </c>
      <c r="B120" s="32" t="s">
        <v>684</v>
      </c>
      <c r="C120" s="79" t="s">
        <v>676</v>
      </c>
      <c r="D120" s="80" t="s">
        <v>682</v>
      </c>
      <c r="E120" s="81" t="s">
        <v>355</v>
      </c>
      <c r="F120" s="82" t="s">
        <v>678</v>
      </c>
      <c r="G120" s="75" t="s">
        <v>57</v>
      </c>
      <c r="H120" s="83">
        <v>1</v>
      </c>
      <c r="I120" s="88" t="s">
        <v>679</v>
      </c>
      <c r="J120" s="88" t="s">
        <v>679</v>
      </c>
      <c r="K120" s="88"/>
      <c r="L120" s="88"/>
      <c r="M120" s="89"/>
      <c r="N120" s="31"/>
      <c r="O120" s="31"/>
      <c r="P120" s="31"/>
      <c r="Q120" s="89">
        <v>26324.79</v>
      </c>
      <c r="R120" s="31">
        <v>0</v>
      </c>
      <c r="S120" s="97">
        <v>0</v>
      </c>
      <c r="T120" s="98" t="s">
        <v>18</v>
      </c>
      <c r="U120" s="98"/>
      <c r="V120" s="97">
        <v>0</v>
      </c>
      <c r="W120" s="55">
        <v>0</v>
      </c>
      <c r="X120" s="55" t="s">
        <v>18</v>
      </c>
      <c r="Y120" s="52"/>
      <c r="Z120" s="84"/>
    </row>
    <row r="121" s="66" customFormat="1" customHeight="1" spans="1:26">
      <c r="A121" s="32">
        <v>114</v>
      </c>
      <c r="B121" s="32" t="s">
        <v>685</v>
      </c>
      <c r="C121" s="79" t="s">
        <v>676</v>
      </c>
      <c r="D121" s="80" t="s">
        <v>682</v>
      </c>
      <c r="E121" s="81" t="s">
        <v>355</v>
      </c>
      <c r="F121" s="82" t="s">
        <v>678</v>
      </c>
      <c r="G121" s="75" t="s">
        <v>57</v>
      </c>
      <c r="H121" s="83">
        <v>1</v>
      </c>
      <c r="I121" s="88" t="s">
        <v>679</v>
      </c>
      <c r="J121" s="88" t="s">
        <v>679</v>
      </c>
      <c r="K121" s="88"/>
      <c r="L121" s="88"/>
      <c r="M121" s="89"/>
      <c r="N121" s="31"/>
      <c r="O121" s="31"/>
      <c r="P121" s="31"/>
      <c r="Q121" s="89">
        <v>26324.78</v>
      </c>
      <c r="R121" s="31">
        <v>0</v>
      </c>
      <c r="S121" s="97">
        <v>0</v>
      </c>
      <c r="T121" s="98" t="s">
        <v>18</v>
      </c>
      <c r="U121" s="98"/>
      <c r="V121" s="97">
        <v>0</v>
      </c>
      <c r="W121" s="55">
        <v>0</v>
      </c>
      <c r="X121" s="55" t="s">
        <v>18</v>
      </c>
      <c r="Y121" s="52"/>
      <c r="Z121" s="84"/>
    </row>
    <row r="122" s="66" customFormat="1" customHeight="1" spans="1:26">
      <c r="A122" s="32">
        <v>115</v>
      </c>
      <c r="B122" s="32" t="s">
        <v>686</v>
      </c>
      <c r="C122" s="79" t="s">
        <v>676</v>
      </c>
      <c r="D122" s="80" t="s">
        <v>682</v>
      </c>
      <c r="E122" s="81" t="s">
        <v>355</v>
      </c>
      <c r="F122" s="82" t="s">
        <v>678</v>
      </c>
      <c r="G122" s="75" t="s">
        <v>57</v>
      </c>
      <c r="H122" s="83">
        <v>1</v>
      </c>
      <c r="I122" s="88" t="s">
        <v>679</v>
      </c>
      <c r="J122" s="88" t="s">
        <v>679</v>
      </c>
      <c r="K122" s="88"/>
      <c r="L122" s="88"/>
      <c r="M122" s="89"/>
      <c r="N122" s="31"/>
      <c r="O122" s="31"/>
      <c r="P122" s="31"/>
      <c r="Q122" s="89">
        <v>26324.78</v>
      </c>
      <c r="R122" s="31">
        <v>0</v>
      </c>
      <c r="S122" s="97">
        <v>0</v>
      </c>
      <c r="T122" s="98" t="s">
        <v>18</v>
      </c>
      <c r="U122" s="98"/>
      <c r="V122" s="97">
        <v>0</v>
      </c>
      <c r="W122" s="55">
        <v>0</v>
      </c>
      <c r="X122" s="55" t="s">
        <v>18</v>
      </c>
      <c r="Y122" s="52"/>
      <c r="Z122" s="84"/>
    </row>
    <row r="123" s="66" customFormat="1" customHeight="1" spans="1:26">
      <c r="A123" s="32">
        <v>116</v>
      </c>
      <c r="B123" s="32" t="s">
        <v>687</v>
      </c>
      <c r="C123" s="84" t="s">
        <v>400</v>
      </c>
      <c r="D123" s="80"/>
      <c r="E123" s="81" t="s">
        <v>125</v>
      </c>
      <c r="F123" s="82" t="s">
        <v>403</v>
      </c>
      <c r="G123" s="75" t="s">
        <v>396</v>
      </c>
      <c r="H123" s="83">
        <v>1</v>
      </c>
      <c r="I123" s="88" t="s">
        <v>688</v>
      </c>
      <c r="J123" s="88" t="s">
        <v>688</v>
      </c>
      <c r="K123" s="88"/>
      <c r="L123" s="88"/>
      <c r="M123" s="89"/>
      <c r="N123" s="31"/>
      <c r="O123" s="31"/>
      <c r="P123" s="31"/>
      <c r="Q123" s="89">
        <v>2150</v>
      </c>
      <c r="R123" s="31">
        <v>194.85</v>
      </c>
      <c r="S123" s="97">
        <v>100</v>
      </c>
      <c r="T123" s="98"/>
      <c r="U123" s="98"/>
      <c r="V123" s="97">
        <v>100</v>
      </c>
      <c r="W123" s="55">
        <v>-94.85</v>
      </c>
      <c r="X123" s="55">
        <v>-48.6784706184244</v>
      </c>
      <c r="Y123" s="52"/>
      <c r="Z123" s="84"/>
    </row>
    <row r="124" s="66" customFormat="1" customHeight="1" spans="1:26">
      <c r="A124" s="32">
        <v>117</v>
      </c>
      <c r="B124" s="32" t="s">
        <v>689</v>
      </c>
      <c r="C124" s="79" t="s">
        <v>690</v>
      </c>
      <c r="D124" s="80" t="s">
        <v>691</v>
      </c>
      <c r="E124" s="81" t="s">
        <v>125</v>
      </c>
      <c r="F124" s="82" t="s">
        <v>692</v>
      </c>
      <c r="G124" s="75" t="s">
        <v>396</v>
      </c>
      <c r="H124" s="83">
        <v>1</v>
      </c>
      <c r="I124" s="88" t="s">
        <v>693</v>
      </c>
      <c r="J124" s="88" t="s">
        <v>693</v>
      </c>
      <c r="K124" s="88"/>
      <c r="L124" s="88"/>
      <c r="M124" s="89"/>
      <c r="N124" s="31"/>
      <c r="O124" s="31"/>
      <c r="P124" s="31"/>
      <c r="Q124" s="89">
        <v>12831.86</v>
      </c>
      <c r="R124" s="31">
        <v>12140.36</v>
      </c>
      <c r="S124" s="97">
        <v>12389</v>
      </c>
      <c r="T124" s="98">
        <v>94</v>
      </c>
      <c r="U124" s="99">
        <v>1</v>
      </c>
      <c r="V124" s="97">
        <v>11646</v>
      </c>
      <c r="W124" s="55">
        <v>-494.360000000001</v>
      </c>
      <c r="X124" s="55">
        <v>-4.07203740251525</v>
      </c>
      <c r="Y124" s="52" t="s">
        <v>125</v>
      </c>
      <c r="Z124" s="84"/>
    </row>
    <row r="125" s="66" customFormat="1" customHeight="1" spans="1:26">
      <c r="A125" s="32">
        <v>118</v>
      </c>
      <c r="B125" s="32" t="s">
        <v>694</v>
      </c>
      <c r="C125" s="79" t="s">
        <v>695</v>
      </c>
      <c r="D125" s="80" t="s">
        <v>696</v>
      </c>
      <c r="E125" s="81" t="s">
        <v>125</v>
      </c>
      <c r="F125" s="82" t="s">
        <v>697</v>
      </c>
      <c r="G125" s="75" t="s">
        <v>396</v>
      </c>
      <c r="H125" s="83">
        <v>1</v>
      </c>
      <c r="I125" s="88" t="s">
        <v>693</v>
      </c>
      <c r="J125" s="88" t="s">
        <v>693</v>
      </c>
      <c r="K125" s="88"/>
      <c r="L125" s="88"/>
      <c r="M125" s="89"/>
      <c r="N125" s="31"/>
      <c r="O125" s="31"/>
      <c r="P125" s="31"/>
      <c r="Q125" s="89">
        <v>5309.73</v>
      </c>
      <c r="R125" s="31">
        <v>5023.59</v>
      </c>
      <c r="S125" s="97">
        <v>4425</v>
      </c>
      <c r="T125" s="98">
        <v>90</v>
      </c>
      <c r="U125" s="99">
        <v>1</v>
      </c>
      <c r="V125" s="97">
        <v>3983</v>
      </c>
      <c r="W125" s="55">
        <v>-1040.59</v>
      </c>
      <c r="X125" s="55">
        <v>-20.7140710129609</v>
      </c>
      <c r="Y125" s="52" t="s">
        <v>125</v>
      </c>
      <c r="Z125" s="84"/>
    </row>
    <row r="126" s="66" customFormat="1" customHeight="1" spans="1:26">
      <c r="A126" s="32">
        <v>119</v>
      </c>
      <c r="B126" s="32" t="s">
        <v>698</v>
      </c>
      <c r="C126" s="79" t="s">
        <v>699</v>
      </c>
      <c r="D126" s="80" t="s">
        <v>700</v>
      </c>
      <c r="E126" s="81" t="s">
        <v>125</v>
      </c>
      <c r="F126" s="82" t="s">
        <v>701</v>
      </c>
      <c r="G126" s="75" t="s">
        <v>61</v>
      </c>
      <c r="H126" s="83">
        <v>1</v>
      </c>
      <c r="I126" s="88" t="s">
        <v>702</v>
      </c>
      <c r="J126" s="88" t="s">
        <v>702</v>
      </c>
      <c r="K126" s="88"/>
      <c r="L126" s="88"/>
      <c r="M126" s="89"/>
      <c r="N126" s="31"/>
      <c r="O126" s="31"/>
      <c r="P126" s="31"/>
      <c r="Q126" s="89">
        <v>25641.03</v>
      </c>
      <c r="R126" s="31">
        <v>5700.77</v>
      </c>
      <c r="S126" s="97">
        <v>20354</v>
      </c>
      <c r="T126" s="98">
        <v>23</v>
      </c>
      <c r="U126" s="99">
        <v>1</v>
      </c>
      <c r="V126" s="97">
        <v>4681</v>
      </c>
      <c r="W126" s="55">
        <v>-1019.77</v>
      </c>
      <c r="X126" s="55">
        <v>-17.8882852667271</v>
      </c>
      <c r="Y126" s="52" t="s">
        <v>703</v>
      </c>
      <c r="Z126" s="84"/>
    </row>
    <row r="127" s="66" customFormat="1" customHeight="1" spans="1:26">
      <c r="A127" s="32">
        <v>120</v>
      </c>
      <c r="B127" s="32" t="s">
        <v>704</v>
      </c>
      <c r="C127" s="79" t="s">
        <v>699</v>
      </c>
      <c r="D127" s="80" t="s">
        <v>700</v>
      </c>
      <c r="E127" s="81" t="s">
        <v>355</v>
      </c>
      <c r="F127" s="82" t="s">
        <v>701</v>
      </c>
      <c r="G127" s="75" t="s">
        <v>61</v>
      </c>
      <c r="H127" s="83">
        <v>1</v>
      </c>
      <c r="I127" s="88" t="s">
        <v>702</v>
      </c>
      <c r="J127" s="88" t="s">
        <v>702</v>
      </c>
      <c r="K127" s="88"/>
      <c r="L127" s="88"/>
      <c r="M127" s="89"/>
      <c r="N127" s="31"/>
      <c r="O127" s="31"/>
      <c r="P127" s="31"/>
      <c r="Q127" s="89">
        <v>25641.03</v>
      </c>
      <c r="R127" s="31">
        <v>5700.77</v>
      </c>
      <c r="S127" s="97">
        <v>20354</v>
      </c>
      <c r="T127" s="98">
        <v>23</v>
      </c>
      <c r="U127" s="99">
        <v>1</v>
      </c>
      <c r="V127" s="97">
        <v>4681</v>
      </c>
      <c r="W127" s="55">
        <v>-1019.77</v>
      </c>
      <c r="X127" s="55">
        <v>-17.8882852667271</v>
      </c>
      <c r="Y127" s="52" t="s">
        <v>705</v>
      </c>
      <c r="Z127" s="84"/>
    </row>
    <row r="128" s="66" customFormat="1" customHeight="1" spans="1:26">
      <c r="A128" s="32">
        <v>121</v>
      </c>
      <c r="B128" s="32" t="s">
        <v>706</v>
      </c>
      <c r="C128" s="79" t="s">
        <v>707</v>
      </c>
      <c r="D128" s="80" t="s">
        <v>708</v>
      </c>
      <c r="E128" s="81" t="s">
        <v>355</v>
      </c>
      <c r="F128" s="82" t="s">
        <v>709</v>
      </c>
      <c r="G128" s="75" t="s">
        <v>396</v>
      </c>
      <c r="H128" s="83">
        <v>1</v>
      </c>
      <c r="I128" s="88" t="s">
        <v>702</v>
      </c>
      <c r="J128" s="88" t="s">
        <v>702</v>
      </c>
      <c r="K128" s="88"/>
      <c r="L128" s="88"/>
      <c r="M128" s="89"/>
      <c r="N128" s="31"/>
      <c r="O128" s="31"/>
      <c r="P128" s="31"/>
      <c r="Q128" s="89">
        <v>2564.1</v>
      </c>
      <c r="R128" s="31">
        <v>569.94</v>
      </c>
      <c r="S128" s="97">
        <v>2832</v>
      </c>
      <c r="T128" s="98">
        <v>15</v>
      </c>
      <c r="U128" s="99">
        <v>1</v>
      </c>
      <c r="V128" s="97">
        <v>425</v>
      </c>
      <c r="W128" s="55">
        <v>-144.94</v>
      </c>
      <c r="X128" s="55">
        <v>-25.4307470961856</v>
      </c>
      <c r="Y128" s="52" t="s">
        <v>710</v>
      </c>
      <c r="Z128" s="84"/>
    </row>
    <row r="129" s="66" customFormat="1" customHeight="1" spans="1:26">
      <c r="A129" s="32">
        <v>122</v>
      </c>
      <c r="B129" s="32" t="s">
        <v>711</v>
      </c>
      <c r="C129" s="79" t="s">
        <v>707</v>
      </c>
      <c r="D129" s="80" t="s">
        <v>708</v>
      </c>
      <c r="E129" s="81" t="s">
        <v>355</v>
      </c>
      <c r="F129" s="82" t="s">
        <v>709</v>
      </c>
      <c r="G129" s="75" t="s">
        <v>396</v>
      </c>
      <c r="H129" s="83">
        <v>1</v>
      </c>
      <c r="I129" s="88" t="s">
        <v>702</v>
      </c>
      <c r="J129" s="88" t="s">
        <v>702</v>
      </c>
      <c r="K129" s="88"/>
      <c r="L129" s="88"/>
      <c r="M129" s="89"/>
      <c r="N129" s="31"/>
      <c r="O129" s="31"/>
      <c r="P129" s="31"/>
      <c r="Q129" s="89">
        <v>2564.1</v>
      </c>
      <c r="R129" s="31">
        <v>569.94</v>
      </c>
      <c r="S129" s="97">
        <v>2832</v>
      </c>
      <c r="T129" s="98">
        <v>15</v>
      </c>
      <c r="U129" s="99">
        <v>1</v>
      </c>
      <c r="V129" s="97">
        <v>425</v>
      </c>
      <c r="W129" s="55">
        <v>-144.94</v>
      </c>
      <c r="X129" s="55">
        <v>-25.4307470961856</v>
      </c>
      <c r="Y129" s="52" t="s">
        <v>710</v>
      </c>
      <c r="Z129" s="84"/>
    </row>
    <row r="130" s="66" customFormat="1" customHeight="1" spans="1:26">
      <c r="A130" s="32">
        <v>123</v>
      </c>
      <c r="B130" s="32" t="s">
        <v>712</v>
      </c>
      <c r="C130" s="79" t="s">
        <v>707</v>
      </c>
      <c r="D130" s="80" t="s">
        <v>708</v>
      </c>
      <c r="E130" s="81" t="s">
        <v>355</v>
      </c>
      <c r="F130" s="82" t="s">
        <v>709</v>
      </c>
      <c r="G130" s="75" t="s">
        <v>396</v>
      </c>
      <c r="H130" s="83">
        <v>1</v>
      </c>
      <c r="I130" s="88" t="s">
        <v>702</v>
      </c>
      <c r="J130" s="88" t="s">
        <v>702</v>
      </c>
      <c r="K130" s="88"/>
      <c r="L130" s="88"/>
      <c r="M130" s="89"/>
      <c r="N130" s="31"/>
      <c r="O130" s="31"/>
      <c r="P130" s="31"/>
      <c r="Q130" s="89">
        <v>2564.1</v>
      </c>
      <c r="R130" s="31">
        <v>569.94</v>
      </c>
      <c r="S130" s="97">
        <v>2832</v>
      </c>
      <c r="T130" s="98">
        <v>15</v>
      </c>
      <c r="U130" s="99">
        <v>1</v>
      </c>
      <c r="V130" s="97">
        <v>425</v>
      </c>
      <c r="W130" s="55">
        <v>-144.94</v>
      </c>
      <c r="X130" s="55">
        <v>-25.4307470961856</v>
      </c>
      <c r="Y130" s="52" t="s">
        <v>710</v>
      </c>
      <c r="Z130" s="84"/>
    </row>
    <row r="131" s="66" customFormat="1" customHeight="1" spans="1:26">
      <c r="A131" s="32">
        <v>124</v>
      </c>
      <c r="B131" s="32" t="s">
        <v>713</v>
      </c>
      <c r="C131" s="79" t="s">
        <v>714</v>
      </c>
      <c r="D131" s="80" t="s">
        <v>715</v>
      </c>
      <c r="E131" s="81" t="s">
        <v>125</v>
      </c>
      <c r="F131" s="82" t="s">
        <v>701</v>
      </c>
      <c r="G131" s="75" t="s">
        <v>61</v>
      </c>
      <c r="H131" s="83">
        <v>1</v>
      </c>
      <c r="I131" s="88" t="s">
        <v>702</v>
      </c>
      <c r="J131" s="88" t="s">
        <v>702</v>
      </c>
      <c r="K131" s="88"/>
      <c r="L131" s="88"/>
      <c r="M131" s="89"/>
      <c r="N131" s="31"/>
      <c r="O131" s="31"/>
      <c r="P131" s="31"/>
      <c r="Q131" s="89">
        <v>72649.57</v>
      </c>
      <c r="R131" s="31">
        <v>16152.08</v>
      </c>
      <c r="S131" s="97">
        <v>61947</v>
      </c>
      <c r="T131" s="98">
        <v>23</v>
      </c>
      <c r="U131" s="99">
        <v>1</v>
      </c>
      <c r="V131" s="97">
        <v>14248</v>
      </c>
      <c r="W131" s="55">
        <v>-1904.08</v>
      </c>
      <c r="X131" s="55">
        <v>-11.78845077538</v>
      </c>
      <c r="Y131" s="52" t="s">
        <v>716</v>
      </c>
      <c r="Z131" s="84"/>
    </row>
    <row r="132" s="66" customFormat="1" customHeight="1" spans="1:26">
      <c r="A132" s="32">
        <v>125</v>
      </c>
      <c r="B132" s="32" t="s">
        <v>717</v>
      </c>
      <c r="C132" s="79" t="s">
        <v>714</v>
      </c>
      <c r="D132" s="80" t="s">
        <v>715</v>
      </c>
      <c r="E132" s="81" t="s">
        <v>125</v>
      </c>
      <c r="F132" s="82" t="s">
        <v>701</v>
      </c>
      <c r="G132" s="75" t="s">
        <v>61</v>
      </c>
      <c r="H132" s="83">
        <v>1</v>
      </c>
      <c r="I132" s="88" t="s">
        <v>702</v>
      </c>
      <c r="J132" s="88" t="s">
        <v>702</v>
      </c>
      <c r="K132" s="88"/>
      <c r="L132" s="88"/>
      <c r="M132" s="89"/>
      <c r="N132" s="31"/>
      <c r="O132" s="31"/>
      <c r="P132" s="31"/>
      <c r="Q132" s="89">
        <v>72649.57</v>
      </c>
      <c r="R132" s="31">
        <v>16152.08</v>
      </c>
      <c r="S132" s="97">
        <v>61947</v>
      </c>
      <c r="T132" s="98">
        <v>23</v>
      </c>
      <c r="U132" s="99">
        <v>1</v>
      </c>
      <c r="V132" s="97">
        <v>14248</v>
      </c>
      <c r="W132" s="55">
        <v>-1904.08</v>
      </c>
      <c r="X132" s="55">
        <v>-11.78845077538</v>
      </c>
      <c r="Y132" s="52" t="s">
        <v>716</v>
      </c>
      <c r="Z132" s="84"/>
    </row>
    <row r="133" s="66" customFormat="1" customHeight="1" spans="1:26">
      <c r="A133" s="32">
        <v>126</v>
      </c>
      <c r="B133" s="32" t="s">
        <v>718</v>
      </c>
      <c r="C133" s="79" t="s">
        <v>707</v>
      </c>
      <c r="D133" s="80" t="s">
        <v>719</v>
      </c>
      <c r="E133" s="81" t="s">
        <v>125</v>
      </c>
      <c r="F133" s="82" t="s">
        <v>701</v>
      </c>
      <c r="G133" s="75" t="s">
        <v>61</v>
      </c>
      <c r="H133" s="83">
        <v>1</v>
      </c>
      <c r="I133" s="88" t="s">
        <v>702</v>
      </c>
      <c r="J133" s="88" t="s">
        <v>702</v>
      </c>
      <c r="K133" s="88"/>
      <c r="L133" s="88"/>
      <c r="M133" s="89"/>
      <c r="N133" s="31"/>
      <c r="O133" s="31"/>
      <c r="P133" s="31"/>
      <c r="Q133" s="89">
        <v>3418.8</v>
      </c>
      <c r="R133" s="31">
        <v>759.99</v>
      </c>
      <c r="S133" s="97">
        <v>3717</v>
      </c>
      <c r="T133" s="98">
        <v>15</v>
      </c>
      <c r="U133" s="99">
        <v>1</v>
      </c>
      <c r="V133" s="97">
        <v>558</v>
      </c>
      <c r="W133" s="55">
        <v>-201.99</v>
      </c>
      <c r="X133" s="55">
        <v>-26.5779812892275</v>
      </c>
      <c r="Y133" s="52" t="s">
        <v>703</v>
      </c>
      <c r="Z133" s="84"/>
    </row>
    <row r="134" s="66" customFormat="1" customHeight="1" spans="1:26">
      <c r="A134" s="32">
        <v>127</v>
      </c>
      <c r="B134" s="32" t="s">
        <v>720</v>
      </c>
      <c r="C134" s="79" t="s">
        <v>707</v>
      </c>
      <c r="D134" s="80" t="s">
        <v>719</v>
      </c>
      <c r="E134" s="81" t="s">
        <v>125</v>
      </c>
      <c r="F134" s="82" t="s">
        <v>701</v>
      </c>
      <c r="G134" s="75" t="s">
        <v>61</v>
      </c>
      <c r="H134" s="83">
        <v>1</v>
      </c>
      <c r="I134" s="88" t="s">
        <v>702</v>
      </c>
      <c r="J134" s="88" t="s">
        <v>702</v>
      </c>
      <c r="K134" s="88"/>
      <c r="L134" s="88"/>
      <c r="M134" s="89"/>
      <c r="N134" s="31"/>
      <c r="O134" s="31"/>
      <c r="P134" s="31"/>
      <c r="Q134" s="89">
        <v>3418.8</v>
      </c>
      <c r="R134" s="31">
        <v>759.99</v>
      </c>
      <c r="S134" s="97">
        <v>3717</v>
      </c>
      <c r="T134" s="98">
        <v>15</v>
      </c>
      <c r="U134" s="99">
        <v>1</v>
      </c>
      <c r="V134" s="97">
        <v>558</v>
      </c>
      <c r="W134" s="55">
        <v>-201.99</v>
      </c>
      <c r="X134" s="55">
        <v>-26.5779812892275</v>
      </c>
      <c r="Y134" s="52" t="s">
        <v>703</v>
      </c>
      <c r="Z134" s="84"/>
    </row>
    <row r="135" s="66" customFormat="1" customHeight="1" spans="1:26">
      <c r="A135" s="32">
        <v>128</v>
      </c>
      <c r="B135" s="32" t="s">
        <v>721</v>
      </c>
      <c r="C135" s="79" t="s">
        <v>707</v>
      </c>
      <c r="D135" s="80" t="s">
        <v>719</v>
      </c>
      <c r="E135" s="81" t="s">
        <v>125</v>
      </c>
      <c r="F135" s="82" t="s">
        <v>701</v>
      </c>
      <c r="G135" s="75" t="s">
        <v>61</v>
      </c>
      <c r="H135" s="83">
        <v>1</v>
      </c>
      <c r="I135" s="88" t="s">
        <v>702</v>
      </c>
      <c r="J135" s="88" t="s">
        <v>702</v>
      </c>
      <c r="K135" s="88"/>
      <c r="L135" s="88"/>
      <c r="M135" s="89"/>
      <c r="N135" s="31"/>
      <c r="O135" s="31"/>
      <c r="P135" s="31"/>
      <c r="Q135" s="89">
        <v>3418.8</v>
      </c>
      <c r="R135" s="31">
        <v>759.99</v>
      </c>
      <c r="S135" s="97">
        <v>3717</v>
      </c>
      <c r="T135" s="98">
        <v>15</v>
      </c>
      <c r="U135" s="99">
        <v>1</v>
      </c>
      <c r="V135" s="97">
        <v>558</v>
      </c>
      <c r="W135" s="55">
        <v>-201.99</v>
      </c>
      <c r="X135" s="55">
        <v>-26.5779812892275</v>
      </c>
      <c r="Y135" s="52" t="s">
        <v>703</v>
      </c>
      <c r="Z135" s="84"/>
    </row>
    <row r="136" s="66" customFormat="1" customHeight="1" spans="1:26">
      <c r="A136" s="32">
        <v>129</v>
      </c>
      <c r="B136" s="32" t="s">
        <v>722</v>
      </c>
      <c r="C136" s="79" t="s">
        <v>707</v>
      </c>
      <c r="D136" s="80" t="s">
        <v>719</v>
      </c>
      <c r="E136" s="81" t="s">
        <v>125</v>
      </c>
      <c r="F136" s="82" t="s">
        <v>701</v>
      </c>
      <c r="G136" s="75" t="s">
        <v>61</v>
      </c>
      <c r="H136" s="83">
        <v>1</v>
      </c>
      <c r="I136" s="88" t="s">
        <v>702</v>
      </c>
      <c r="J136" s="88" t="s">
        <v>702</v>
      </c>
      <c r="K136" s="88"/>
      <c r="L136" s="88"/>
      <c r="M136" s="89"/>
      <c r="N136" s="31"/>
      <c r="O136" s="31"/>
      <c r="P136" s="31"/>
      <c r="Q136" s="89">
        <v>3418.8</v>
      </c>
      <c r="R136" s="31">
        <v>759.99</v>
      </c>
      <c r="S136" s="97">
        <v>3717</v>
      </c>
      <c r="T136" s="98">
        <v>15</v>
      </c>
      <c r="U136" s="99">
        <v>1</v>
      </c>
      <c r="V136" s="97">
        <v>558</v>
      </c>
      <c r="W136" s="55">
        <v>-201.99</v>
      </c>
      <c r="X136" s="55">
        <v>-26.5779812892275</v>
      </c>
      <c r="Y136" s="52" t="s">
        <v>703</v>
      </c>
      <c r="Z136" s="84"/>
    </row>
    <row r="137" s="66" customFormat="1" customHeight="1" spans="1:26">
      <c r="A137" s="32">
        <v>130</v>
      </c>
      <c r="B137" s="32" t="s">
        <v>723</v>
      </c>
      <c r="C137" s="79" t="s">
        <v>707</v>
      </c>
      <c r="D137" s="80" t="s">
        <v>719</v>
      </c>
      <c r="E137" s="81" t="s">
        <v>125</v>
      </c>
      <c r="F137" s="82" t="s">
        <v>701</v>
      </c>
      <c r="G137" s="75" t="s">
        <v>61</v>
      </c>
      <c r="H137" s="83">
        <v>1</v>
      </c>
      <c r="I137" s="88" t="s">
        <v>702</v>
      </c>
      <c r="J137" s="88" t="s">
        <v>702</v>
      </c>
      <c r="K137" s="88"/>
      <c r="L137" s="88"/>
      <c r="M137" s="89"/>
      <c r="N137" s="31"/>
      <c r="O137" s="31"/>
      <c r="P137" s="31"/>
      <c r="Q137" s="89">
        <v>3418.8</v>
      </c>
      <c r="R137" s="31">
        <v>759.99</v>
      </c>
      <c r="S137" s="97">
        <v>3717</v>
      </c>
      <c r="T137" s="98">
        <v>15</v>
      </c>
      <c r="U137" s="99">
        <v>1</v>
      </c>
      <c r="V137" s="97">
        <v>558</v>
      </c>
      <c r="W137" s="55">
        <v>-201.99</v>
      </c>
      <c r="X137" s="55">
        <v>-26.5779812892275</v>
      </c>
      <c r="Y137" s="52" t="s">
        <v>703</v>
      </c>
      <c r="Z137" s="84"/>
    </row>
    <row r="138" s="66" customFormat="1" customHeight="1" spans="1:26">
      <c r="A138" s="32">
        <v>131</v>
      </c>
      <c r="B138" s="32" t="s">
        <v>724</v>
      </c>
      <c r="C138" s="79" t="s">
        <v>707</v>
      </c>
      <c r="D138" s="80" t="s">
        <v>719</v>
      </c>
      <c r="E138" s="81" t="s">
        <v>125</v>
      </c>
      <c r="F138" s="82" t="s">
        <v>701</v>
      </c>
      <c r="G138" s="75" t="s">
        <v>61</v>
      </c>
      <c r="H138" s="83">
        <v>1</v>
      </c>
      <c r="I138" s="88" t="s">
        <v>702</v>
      </c>
      <c r="J138" s="88" t="s">
        <v>702</v>
      </c>
      <c r="K138" s="88"/>
      <c r="L138" s="88"/>
      <c r="M138" s="89"/>
      <c r="N138" s="31"/>
      <c r="O138" s="31"/>
      <c r="P138" s="31"/>
      <c r="Q138" s="89">
        <v>3418.8</v>
      </c>
      <c r="R138" s="31">
        <v>759.99</v>
      </c>
      <c r="S138" s="97">
        <v>3717</v>
      </c>
      <c r="T138" s="98">
        <v>15</v>
      </c>
      <c r="U138" s="99">
        <v>1</v>
      </c>
      <c r="V138" s="97">
        <v>558</v>
      </c>
      <c r="W138" s="55">
        <v>-201.99</v>
      </c>
      <c r="X138" s="55">
        <v>-26.5779812892275</v>
      </c>
      <c r="Y138" s="52" t="s">
        <v>703</v>
      </c>
      <c r="Z138" s="84"/>
    </row>
    <row r="139" s="66" customFormat="1" customHeight="1" spans="1:26">
      <c r="A139" s="32">
        <v>132</v>
      </c>
      <c r="B139" s="32" t="s">
        <v>725</v>
      </c>
      <c r="C139" s="79" t="s">
        <v>714</v>
      </c>
      <c r="D139" s="80" t="s">
        <v>726</v>
      </c>
      <c r="E139" s="81" t="s">
        <v>355</v>
      </c>
      <c r="F139" s="82" t="s">
        <v>701</v>
      </c>
      <c r="G139" s="75" t="s">
        <v>61</v>
      </c>
      <c r="H139" s="83">
        <v>1</v>
      </c>
      <c r="I139" s="88" t="s">
        <v>702</v>
      </c>
      <c r="J139" s="88" t="s">
        <v>702</v>
      </c>
      <c r="K139" s="88"/>
      <c r="L139" s="88"/>
      <c r="M139" s="89"/>
      <c r="N139" s="31"/>
      <c r="O139" s="31"/>
      <c r="P139" s="31"/>
      <c r="Q139" s="89">
        <v>18803.42</v>
      </c>
      <c r="R139" s="31">
        <v>4180.5</v>
      </c>
      <c r="S139" s="97">
        <v>15487</v>
      </c>
      <c r="T139" s="98">
        <v>23</v>
      </c>
      <c r="U139" s="99">
        <v>1</v>
      </c>
      <c r="V139" s="97">
        <v>3562</v>
      </c>
      <c r="W139" s="55">
        <v>-618.5</v>
      </c>
      <c r="X139" s="55">
        <v>-14.7948809950963</v>
      </c>
      <c r="Y139" s="52" t="s">
        <v>727</v>
      </c>
      <c r="Z139" s="84"/>
    </row>
    <row r="140" s="66" customFormat="1" customHeight="1" spans="1:26">
      <c r="A140" s="32">
        <v>133</v>
      </c>
      <c r="B140" s="32" t="s">
        <v>728</v>
      </c>
      <c r="C140" s="79" t="s">
        <v>729</v>
      </c>
      <c r="D140" s="80" t="s">
        <v>730</v>
      </c>
      <c r="E140" s="81" t="s">
        <v>125</v>
      </c>
      <c r="F140" s="82" t="s">
        <v>731</v>
      </c>
      <c r="G140" s="75" t="s">
        <v>396</v>
      </c>
      <c r="H140" s="83">
        <v>1</v>
      </c>
      <c r="I140" s="88" t="s">
        <v>732</v>
      </c>
      <c r="J140" s="88" t="s">
        <v>732</v>
      </c>
      <c r="K140" s="88"/>
      <c r="L140" s="88"/>
      <c r="M140" s="89"/>
      <c r="N140" s="31"/>
      <c r="O140" s="31"/>
      <c r="P140" s="31"/>
      <c r="Q140" s="89">
        <v>64000</v>
      </c>
      <c r="R140" s="31">
        <v>14592.45</v>
      </c>
      <c r="S140" s="97">
        <v>53097</v>
      </c>
      <c r="T140" s="98">
        <v>23</v>
      </c>
      <c r="U140" s="99">
        <v>1</v>
      </c>
      <c r="V140" s="97">
        <v>12212</v>
      </c>
      <c r="W140" s="55">
        <v>-2380.45</v>
      </c>
      <c r="X140" s="55">
        <v>-16.3128878289801</v>
      </c>
      <c r="Y140" s="52" t="s">
        <v>733</v>
      </c>
      <c r="Z140" s="84"/>
    </row>
    <row r="141" s="66" customFormat="1" customHeight="1" spans="1:26">
      <c r="A141" s="32">
        <v>134</v>
      </c>
      <c r="B141" s="32" t="s">
        <v>734</v>
      </c>
      <c r="C141" s="79" t="s">
        <v>729</v>
      </c>
      <c r="D141" s="80" t="s">
        <v>730</v>
      </c>
      <c r="E141" s="81" t="s">
        <v>125</v>
      </c>
      <c r="F141" s="82" t="s">
        <v>731</v>
      </c>
      <c r="G141" s="75" t="s">
        <v>396</v>
      </c>
      <c r="H141" s="83">
        <v>1</v>
      </c>
      <c r="I141" s="88" t="s">
        <v>732</v>
      </c>
      <c r="J141" s="88" t="s">
        <v>732</v>
      </c>
      <c r="K141" s="88"/>
      <c r="L141" s="88"/>
      <c r="M141" s="89"/>
      <c r="N141" s="31"/>
      <c r="O141" s="31"/>
      <c r="P141" s="31"/>
      <c r="Q141" s="89">
        <v>64000</v>
      </c>
      <c r="R141" s="31">
        <v>14592.45</v>
      </c>
      <c r="S141" s="97">
        <v>53097</v>
      </c>
      <c r="T141" s="98">
        <v>23</v>
      </c>
      <c r="U141" s="99">
        <v>1</v>
      </c>
      <c r="V141" s="97">
        <v>12212</v>
      </c>
      <c r="W141" s="55">
        <v>-2380.45</v>
      </c>
      <c r="X141" s="55">
        <v>-16.3128878289801</v>
      </c>
      <c r="Y141" s="52" t="s">
        <v>735</v>
      </c>
      <c r="Z141" s="84"/>
    </row>
    <row r="142" s="66" customFormat="1" customHeight="1" spans="1:26">
      <c r="A142" s="32">
        <v>135</v>
      </c>
      <c r="B142" s="32" t="s">
        <v>736</v>
      </c>
      <c r="C142" s="79" t="s">
        <v>729</v>
      </c>
      <c r="D142" s="80" t="s">
        <v>730</v>
      </c>
      <c r="E142" s="81" t="s">
        <v>125</v>
      </c>
      <c r="F142" s="82" t="s">
        <v>731</v>
      </c>
      <c r="G142" s="75" t="s">
        <v>396</v>
      </c>
      <c r="H142" s="83">
        <v>1</v>
      </c>
      <c r="I142" s="88" t="s">
        <v>732</v>
      </c>
      <c r="J142" s="88" t="s">
        <v>732</v>
      </c>
      <c r="K142" s="88"/>
      <c r="L142" s="88"/>
      <c r="M142" s="89"/>
      <c r="N142" s="31"/>
      <c r="O142" s="31"/>
      <c r="P142" s="31"/>
      <c r="Q142" s="89">
        <v>64000</v>
      </c>
      <c r="R142" s="31">
        <v>14592.45</v>
      </c>
      <c r="S142" s="97">
        <v>53097</v>
      </c>
      <c r="T142" s="98">
        <v>23</v>
      </c>
      <c r="U142" s="99">
        <v>1</v>
      </c>
      <c r="V142" s="97">
        <v>12212</v>
      </c>
      <c r="W142" s="55">
        <v>-2380.45</v>
      </c>
      <c r="X142" s="55">
        <v>-16.3128878289801</v>
      </c>
      <c r="Y142" s="52" t="s">
        <v>735</v>
      </c>
      <c r="Z142" s="84"/>
    </row>
    <row r="143" s="66" customFormat="1" customHeight="1" spans="1:26">
      <c r="A143" s="32">
        <v>136</v>
      </c>
      <c r="B143" s="32" t="s">
        <v>737</v>
      </c>
      <c r="C143" s="79" t="s">
        <v>729</v>
      </c>
      <c r="D143" s="80" t="s">
        <v>730</v>
      </c>
      <c r="E143" s="81" t="s">
        <v>125</v>
      </c>
      <c r="F143" s="82" t="s">
        <v>731</v>
      </c>
      <c r="G143" s="75" t="s">
        <v>396</v>
      </c>
      <c r="H143" s="83">
        <v>1</v>
      </c>
      <c r="I143" s="88" t="s">
        <v>732</v>
      </c>
      <c r="J143" s="88" t="s">
        <v>732</v>
      </c>
      <c r="K143" s="88"/>
      <c r="L143" s="88"/>
      <c r="M143" s="89"/>
      <c r="N143" s="31"/>
      <c r="O143" s="31"/>
      <c r="P143" s="31"/>
      <c r="Q143" s="89">
        <v>64000</v>
      </c>
      <c r="R143" s="31">
        <v>14592.45</v>
      </c>
      <c r="S143" s="97">
        <v>53097</v>
      </c>
      <c r="T143" s="98">
        <v>23</v>
      </c>
      <c r="U143" s="99">
        <v>1</v>
      </c>
      <c r="V143" s="97">
        <v>12212</v>
      </c>
      <c r="W143" s="55">
        <v>-2380.45</v>
      </c>
      <c r="X143" s="55">
        <v>-16.3128878289801</v>
      </c>
      <c r="Y143" s="52" t="s">
        <v>735</v>
      </c>
      <c r="Z143" s="84"/>
    </row>
    <row r="144" s="66" customFormat="1" customHeight="1" spans="1:26">
      <c r="A144" s="32">
        <v>137</v>
      </c>
      <c r="B144" s="32" t="s">
        <v>738</v>
      </c>
      <c r="C144" s="79" t="s">
        <v>729</v>
      </c>
      <c r="D144" s="80" t="s">
        <v>730</v>
      </c>
      <c r="E144" s="81" t="s">
        <v>125</v>
      </c>
      <c r="F144" s="82" t="s">
        <v>731</v>
      </c>
      <c r="G144" s="75" t="s">
        <v>396</v>
      </c>
      <c r="H144" s="83">
        <v>1</v>
      </c>
      <c r="I144" s="88" t="s">
        <v>732</v>
      </c>
      <c r="J144" s="88" t="s">
        <v>732</v>
      </c>
      <c r="K144" s="88"/>
      <c r="L144" s="88"/>
      <c r="M144" s="89"/>
      <c r="N144" s="31"/>
      <c r="O144" s="31"/>
      <c r="P144" s="31"/>
      <c r="Q144" s="89">
        <v>64000</v>
      </c>
      <c r="R144" s="31">
        <v>14592.45</v>
      </c>
      <c r="S144" s="97">
        <v>53097</v>
      </c>
      <c r="T144" s="98">
        <v>23</v>
      </c>
      <c r="U144" s="99">
        <v>1</v>
      </c>
      <c r="V144" s="97">
        <v>12212</v>
      </c>
      <c r="W144" s="55">
        <v>-2380.45</v>
      </c>
      <c r="X144" s="55">
        <v>-16.3128878289801</v>
      </c>
      <c r="Y144" s="52" t="s">
        <v>735</v>
      </c>
      <c r="Z144" s="84"/>
    </row>
    <row r="145" s="66" customFormat="1" customHeight="1" spans="1:26">
      <c r="A145" s="32">
        <v>138</v>
      </c>
      <c r="B145" s="32" t="s">
        <v>739</v>
      </c>
      <c r="C145" s="79" t="s">
        <v>729</v>
      </c>
      <c r="D145" s="80" t="s">
        <v>730</v>
      </c>
      <c r="E145" s="81" t="s">
        <v>125</v>
      </c>
      <c r="F145" s="82" t="s">
        <v>731</v>
      </c>
      <c r="G145" s="75" t="s">
        <v>396</v>
      </c>
      <c r="H145" s="83">
        <v>1</v>
      </c>
      <c r="I145" s="88" t="s">
        <v>732</v>
      </c>
      <c r="J145" s="88" t="s">
        <v>732</v>
      </c>
      <c r="K145" s="88"/>
      <c r="L145" s="88"/>
      <c r="M145" s="89"/>
      <c r="N145" s="31"/>
      <c r="O145" s="31"/>
      <c r="P145" s="31"/>
      <c r="Q145" s="89">
        <v>64000</v>
      </c>
      <c r="R145" s="31">
        <v>14592.45</v>
      </c>
      <c r="S145" s="97">
        <v>53097</v>
      </c>
      <c r="T145" s="98">
        <v>23</v>
      </c>
      <c r="U145" s="99">
        <v>1</v>
      </c>
      <c r="V145" s="97">
        <v>12212</v>
      </c>
      <c r="W145" s="55">
        <v>-2380.45</v>
      </c>
      <c r="X145" s="55">
        <v>-16.3128878289801</v>
      </c>
      <c r="Y145" s="52" t="s">
        <v>735</v>
      </c>
      <c r="Z145" s="84" t="s">
        <v>740</v>
      </c>
    </row>
    <row r="146" s="66" customFormat="1" customHeight="1" spans="1:26">
      <c r="A146" s="32">
        <v>139</v>
      </c>
      <c r="B146" s="32" t="s">
        <v>741</v>
      </c>
      <c r="C146" s="79" t="s">
        <v>729</v>
      </c>
      <c r="D146" s="80" t="s">
        <v>730</v>
      </c>
      <c r="E146" s="81" t="s">
        <v>125</v>
      </c>
      <c r="F146" s="82" t="s">
        <v>731</v>
      </c>
      <c r="G146" s="75" t="s">
        <v>396</v>
      </c>
      <c r="H146" s="83">
        <v>1</v>
      </c>
      <c r="I146" s="88" t="s">
        <v>732</v>
      </c>
      <c r="J146" s="88" t="s">
        <v>732</v>
      </c>
      <c r="K146" s="88"/>
      <c r="L146" s="88"/>
      <c r="M146" s="89"/>
      <c r="N146" s="31"/>
      <c r="O146" s="31"/>
      <c r="P146" s="31"/>
      <c r="Q146" s="89">
        <v>64000</v>
      </c>
      <c r="R146" s="31">
        <v>14592.45</v>
      </c>
      <c r="S146" s="97">
        <v>53097</v>
      </c>
      <c r="T146" s="98">
        <v>23</v>
      </c>
      <c r="U146" s="99">
        <v>1</v>
      </c>
      <c r="V146" s="97">
        <v>12212</v>
      </c>
      <c r="W146" s="55">
        <v>-2380.45</v>
      </c>
      <c r="X146" s="55">
        <v>-16.3128878289801</v>
      </c>
      <c r="Y146" s="52" t="s">
        <v>735</v>
      </c>
      <c r="Z146" s="84"/>
    </row>
    <row r="147" s="66" customFormat="1" customHeight="1" spans="1:26">
      <c r="A147" s="32">
        <v>140</v>
      </c>
      <c r="B147" s="32" t="s">
        <v>742</v>
      </c>
      <c r="C147" s="79" t="s">
        <v>743</v>
      </c>
      <c r="D147" s="80" t="s">
        <v>744</v>
      </c>
      <c r="E147" s="81" t="s">
        <v>125</v>
      </c>
      <c r="F147" s="82" t="s">
        <v>745</v>
      </c>
      <c r="G147" s="75" t="s">
        <v>396</v>
      </c>
      <c r="H147" s="83">
        <v>1</v>
      </c>
      <c r="I147" s="88" t="s">
        <v>732</v>
      </c>
      <c r="J147" s="88" t="s">
        <v>732</v>
      </c>
      <c r="K147" s="88"/>
      <c r="L147" s="88"/>
      <c r="M147" s="89"/>
      <c r="N147" s="31"/>
      <c r="O147" s="31"/>
      <c r="P147" s="31"/>
      <c r="Q147" s="89">
        <v>998290.6</v>
      </c>
      <c r="R147" s="31">
        <v>227617.82</v>
      </c>
      <c r="S147" s="97">
        <v>929204</v>
      </c>
      <c r="T147" s="98">
        <v>21</v>
      </c>
      <c r="U147" s="99">
        <v>1</v>
      </c>
      <c r="V147" s="97">
        <v>195133</v>
      </c>
      <c r="W147" s="55">
        <v>-32484.82</v>
      </c>
      <c r="X147" s="55">
        <v>-14.2716506115382</v>
      </c>
      <c r="Y147" s="52" t="s">
        <v>746</v>
      </c>
      <c r="Z147" s="84"/>
    </row>
    <row r="148" s="66" customFormat="1" customHeight="1" spans="1:26">
      <c r="A148" s="32">
        <v>141</v>
      </c>
      <c r="B148" s="32" t="s">
        <v>747</v>
      </c>
      <c r="C148" s="79" t="s">
        <v>743</v>
      </c>
      <c r="D148" s="80" t="s">
        <v>744</v>
      </c>
      <c r="E148" s="81" t="s">
        <v>125</v>
      </c>
      <c r="F148" s="82" t="s">
        <v>745</v>
      </c>
      <c r="G148" s="75" t="s">
        <v>396</v>
      </c>
      <c r="H148" s="83">
        <v>1</v>
      </c>
      <c r="I148" s="88" t="s">
        <v>732</v>
      </c>
      <c r="J148" s="88" t="s">
        <v>732</v>
      </c>
      <c r="K148" s="88"/>
      <c r="L148" s="88"/>
      <c r="M148" s="89"/>
      <c r="N148" s="31"/>
      <c r="O148" s="31"/>
      <c r="P148" s="31"/>
      <c r="Q148" s="89">
        <v>998290.6</v>
      </c>
      <c r="R148" s="31">
        <v>227617.82</v>
      </c>
      <c r="S148" s="97">
        <v>929204</v>
      </c>
      <c r="T148" s="98">
        <v>21</v>
      </c>
      <c r="U148" s="99">
        <v>1</v>
      </c>
      <c r="V148" s="97">
        <v>195133</v>
      </c>
      <c r="W148" s="55">
        <v>-32484.82</v>
      </c>
      <c r="X148" s="55">
        <v>-14.2716506115382</v>
      </c>
      <c r="Y148" s="52" t="s">
        <v>746</v>
      </c>
      <c r="Z148" s="84"/>
    </row>
    <row r="149" s="66" customFormat="1" customHeight="1" spans="1:26">
      <c r="A149" s="32">
        <v>142</v>
      </c>
      <c r="B149" s="32" t="s">
        <v>748</v>
      </c>
      <c r="C149" s="79" t="s">
        <v>743</v>
      </c>
      <c r="D149" s="80" t="s">
        <v>744</v>
      </c>
      <c r="E149" s="81" t="s">
        <v>125</v>
      </c>
      <c r="F149" s="82" t="s">
        <v>745</v>
      </c>
      <c r="G149" s="75" t="s">
        <v>396</v>
      </c>
      <c r="H149" s="83">
        <v>1</v>
      </c>
      <c r="I149" s="88" t="s">
        <v>732</v>
      </c>
      <c r="J149" s="88" t="s">
        <v>732</v>
      </c>
      <c r="K149" s="88"/>
      <c r="L149" s="88"/>
      <c r="M149" s="89"/>
      <c r="N149" s="31"/>
      <c r="O149" s="31"/>
      <c r="P149" s="31"/>
      <c r="Q149" s="89">
        <v>998290.6</v>
      </c>
      <c r="R149" s="31">
        <v>227617.82</v>
      </c>
      <c r="S149" s="97">
        <v>929204</v>
      </c>
      <c r="T149" s="98">
        <v>21</v>
      </c>
      <c r="U149" s="99">
        <v>1</v>
      </c>
      <c r="V149" s="97">
        <v>195133</v>
      </c>
      <c r="W149" s="55">
        <v>-32484.82</v>
      </c>
      <c r="X149" s="55">
        <v>-14.2716506115382</v>
      </c>
      <c r="Y149" s="52" t="s">
        <v>746</v>
      </c>
      <c r="Z149" s="84"/>
    </row>
    <row r="150" s="66" customFormat="1" customHeight="1" spans="1:26">
      <c r="A150" s="32">
        <v>143</v>
      </c>
      <c r="B150" s="32" t="s">
        <v>749</v>
      </c>
      <c r="C150" s="79" t="s">
        <v>743</v>
      </c>
      <c r="D150" s="80" t="s">
        <v>744</v>
      </c>
      <c r="E150" s="81" t="s">
        <v>125</v>
      </c>
      <c r="F150" s="82" t="s">
        <v>745</v>
      </c>
      <c r="G150" s="75" t="s">
        <v>396</v>
      </c>
      <c r="H150" s="83">
        <v>1</v>
      </c>
      <c r="I150" s="88" t="s">
        <v>732</v>
      </c>
      <c r="J150" s="88" t="s">
        <v>732</v>
      </c>
      <c r="K150" s="88"/>
      <c r="L150" s="88"/>
      <c r="M150" s="89"/>
      <c r="N150" s="31"/>
      <c r="O150" s="31"/>
      <c r="P150" s="31"/>
      <c r="Q150" s="89">
        <v>998290.6</v>
      </c>
      <c r="R150" s="31">
        <v>227617.82</v>
      </c>
      <c r="S150" s="97">
        <v>929204</v>
      </c>
      <c r="T150" s="98">
        <v>21</v>
      </c>
      <c r="U150" s="99">
        <v>1</v>
      </c>
      <c r="V150" s="97">
        <v>195133</v>
      </c>
      <c r="W150" s="55">
        <v>-32484.82</v>
      </c>
      <c r="X150" s="55">
        <v>-14.2716506115382</v>
      </c>
      <c r="Y150" s="52" t="s">
        <v>746</v>
      </c>
      <c r="Z150" s="84"/>
    </row>
    <row r="151" s="66" customFormat="1" customHeight="1" spans="1:26">
      <c r="A151" s="32">
        <v>144</v>
      </c>
      <c r="B151" s="32" t="s">
        <v>750</v>
      </c>
      <c r="C151" s="79" t="s">
        <v>751</v>
      </c>
      <c r="D151" s="80" t="s">
        <v>752</v>
      </c>
      <c r="E151" s="81" t="s">
        <v>125</v>
      </c>
      <c r="F151" s="82" t="s">
        <v>745</v>
      </c>
      <c r="G151" s="75" t="s">
        <v>57</v>
      </c>
      <c r="H151" s="83">
        <v>1</v>
      </c>
      <c r="I151" s="88" t="s">
        <v>732</v>
      </c>
      <c r="J151" s="88" t="s">
        <v>732</v>
      </c>
      <c r="K151" s="88"/>
      <c r="L151" s="88"/>
      <c r="M151" s="89"/>
      <c r="N151" s="31"/>
      <c r="O151" s="31"/>
      <c r="P151" s="31"/>
      <c r="Q151" s="89">
        <v>205128.2</v>
      </c>
      <c r="R151" s="31">
        <v>46770.8</v>
      </c>
      <c r="S151" s="97">
        <v>194690</v>
      </c>
      <c r="T151" s="98">
        <v>23</v>
      </c>
      <c r="U151" s="99">
        <v>1</v>
      </c>
      <c r="V151" s="97">
        <v>44779</v>
      </c>
      <c r="W151" s="55">
        <v>-1991.8</v>
      </c>
      <c r="X151" s="55">
        <v>-4.25864000615769</v>
      </c>
      <c r="Y151" s="52" t="s">
        <v>716</v>
      </c>
      <c r="Z151" s="84"/>
    </row>
    <row r="152" s="66" customFormat="1" customHeight="1" spans="1:26">
      <c r="A152" s="32">
        <v>145</v>
      </c>
      <c r="B152" s="32" t="s">
        <v>753</v>
      </c>
      <c r="C152" s="79" t="s">
        <v>754</v>
      </c>
      <c r="D152" s="80" t="s">
        <v>755</v>
      </c>
      <c r="E152" s="81" t="s">
        <v>125</v>
      </c>
      <c r="F152" s="82" t="s">
        <v>756</v>
      </c>
      <c r="G152" s="75" t="s">
        <v>57</v>
      </c>
      <c r="H152" s="83">
        <v>1</v>
      </c>
      <c r="I152" s="88" t="s">
        <v>732</v>
      </c>
      <c r="J152" s="88" t="s">
        <v>732</v>
      </c>
      <c r="K152" s="88"/>
      <c r="L152" s="88"/>
      <c r="M152" s="89"/>
      <c r="N152" s="31"/>
      <c r="O152" s="31"/>
      <c r="P152" s="31"/>
      <c r="Q152" s="89">
        <v>418803.42</v>
      </c>
      <c r="R152" s="31">
        <v>95490.37</v>
      </c>
      <c r="S152" s="97">
        <v>389381</v>
      </c>
      <c r="T152" s="98">
        <v>23</v>
      </c>
      <c r="U152" s="99">
        <v>1</v>
      </c>
      <c r="V152" s="97">
        <v>89558</v>
      </c>
      <c r="W152" s="55">
        <v>-5932.37</v>
      </c>
      <c r="X152" s="55">
        <v>-6.21253221659943</v>
      </c>
      <c r="Y152" s="52" t="s">
        <v>746</v>
      </c>
      <c r="Z152" s="84"/>
    </row>
    <row r="153" s="66" customFormat="1" customHeight="1" spans="1:26">
      <c r="A153" s="32">
        <v>146</v>
      </c>
      <c r="B153" s="32" t="s">
        <v>757</v>
      </c>
      <c r="C153" s="79" t="s">
        <v>754</v>
      </c>
      <c r="D153" s="80" t="s">
        <v>755</v>
      </c>
      <c r="E153" s="81" t="s">
        <v>125</v>
      </c>
      <c r="F153" s="82" t="s">
        <v>756</v>
      </c>
      <c r="G153" s="75" t="s">
        <v>57</v>
      </c>
      <c r="H153" s="83">
        <v>1</v>
      </c>
      <c r="I153" s="88" t="s">
        <v>732</v>
      </c>
      <c r="J153" s="88" t="s">
        <v>732</v>
      </c>
      <c r="K153" s="88"/>
      <c r="L153" s="88"/>
      <c r="M153" s="89"/>
      <c r="N153" s="31"/>
      <c r="O153" s="31"/>
      <c r="P153" s="31"/>
      <c r="Q153" s="89">
        <v>418803.42</v>
      </c>
      <c r="R153" s="31">
        <v>95490.37</v>
      </c>
      <c r="S153" s="97">
        <v>389381</v>
      </c>
      <c r="T153" s="98">
        <v>23</v>
      </c>
      <c r="U153" s="99">
        <v>1</v>
      </c>
      <c r="V153" s="97">
        <v>89558</v>
      </c>
      <c r="W153" s="55">
        <v>-5932.37</v>
      </c>
      <c r="X153" s="55">
        <v>-6.21253221659943</v>
      </c>
      <c r="Y153" s="52" t="s">
        <v>746</v>
      </c>
      <c r="Z153" s="84"/>
    </row>
    <row r="154" s="66" customFormat="1" customHeight="1" spans="1:26">
      <c r="A154" s="32">
        <v>147</v>
      </c>
      <c r="B154" s="32" t="s">
        <v>758</v>
      </c>
      <c r="C154" s="79" t="s">
        <v>759</v>
      </c>
      <c r="D154" s="80" t="s">
        <v>760</v>
      </c>
      <c r="E154" s="81" t="s">
        <v>125</v>
      </c>
      <c r="F154" s="82" t="s">
        <v>745</v>
      </c>
      <c r="G154" s="75" t="s">
        <v>61</v>
      </c>
      <c r="H154" s="83">
        <v>1</v>
      </c>
      <c r="I154" s="88" t="s">
        <v>732</v>
      </c>
      <c r="J154" s="88" t="s">
        <v>732</v>
      </c>
      <c r="K154" s="88"/>
      <c r="L154" s="88"/>
      <c r="M154" s="89"/>
      <c r="N154" s="31"/>
      <c r="O154" s="31"/>
      <c r="P154" s="31"/>
      <c r="Q154" s="89">
        <v>17094.02</v>
      </c>
      <c r="R154" s="31">
        <v>3897.4</v>
      </c>
      <c r="S154" s="97">
        <v>16814</v>
      </c>
      <c r="T154" s="98">
        <v>23</v>
      </c>
      <c r="U154" s="99">
        <v>1</v>
      </c>
      <c r="V154" s="97">
        <v>3867</v>
      </c>
      <c r="W154" s="55">
        <v>-30.4000000000001</v>
      </c>
      <c r="X154" s="55">
        <v>-0.7800071842767</v>
      </c>
      <c r="Y154" s="52" t="s">
        <v>746</v>
      </c>
      <c r="Z154" s="84"/>
    </row>
    <row r="155" s="66" customFormat="1" customHeight="1" spans="1:26">
      <c r="A155" s="32">
        <v>148</v>
      </c>
      <c r="B155" s="32" t="s">
        <v>761</v>
      </c>
      <c r="C155" s="79" t="s">
        <v>762</v>
      </c>
      <c r="D155" s="80" t="s">
        <v>763</v>
      </c>
      <c r="E155" s="81" t="s">
        <v>125</v>
      </c>
      <c r="F155" s="82" t="s">
        <v>745</v>
      </c>
      <c r="G155" s="75" t="s">
        <v>61</v>
      </c>
      <c r="H155" s="83">
        <v>1</v>
      </c>
      <c r="I155" s="88" t="s">
        <v>732</v>
      </c>
      <c r="J155" s="88" t="s">
        <v>732</v>
      </c>
      <c r="K155" s="88"/>
      <c r="L155" s="88"/>
      <c r="M155" s="89"/>
      <c r="N155" s="31"/>
      <c r="O155" s="31"/>
      <c r="P155" s="31"/>
      <c r="Q155" s="89">
        <v>41025.63</v>
      </c>
      <c r="R155" s="31">
        <v>9354.2</v>
      </c>
      <c r="S155" s="97">
        <v>39823</v>
      </c>
      <c r="T155" s="98">
        <v>23</v>
      </c>
      <c r="U155" s="99">
        <v>1</v>
      </c>
      <c r="V155" s="97">
        <v>9159</v>
      </c>
      <c r="W155" s="55">
        <v>-195.200000000001</v>
      </c>
      <c r="X155" s="55">
        <v>-2.08676316520922</v>
      </c>
      <c r="Y155" s="52" t="s">
        <v>716</v>
      </c>
      <c r="Z155" s="84"/>
    </row>
    <row r="156" s="66" customFormat="1" customHeight="1" spans="1:26">
      <c r="A156" s="32">
        <v>149</v>
      </c>
      <c r="B156" s="32" t="s">
        <v>764</v>
      </c>
      <c r="C156" s="79" t="s">
        <v>762</v>
      </c>
      <c r="D156" s="80" t="s">
        <v>763</v>
      </c>
      <c r="E156" s="81" t="s">
        <v>125</v>
      </c>
      <c r="F156" s="82" t="s">
        <v>745</v>
      </c>
      <c r="G156" s="75" t="s">
        <v>61</v>
      </c>
      <c r="H156" s="83">
        <v>1</v>
      </c>
      <c r="I156" s="88" t="s">
        <v>732</v>
      </c>
      <c r="J156" s="88" t="s">
        <v>732</v>
      </c>
      <c r="K156" s="88"/>
      <c r="L156" s="88"/>
      <c r="M156" s="89"/>
      <c r="N156" s="31"/>
      <c r="O156" s="31"/>
      <c r="P156" s="31"/>
      <c r="Q156" s="89">
        <v>41025.63</v>
      </c>
      <c r="R156" s="31">
        <v>9354.2</v>
      </c>
      <c r="S156" s="97">
        <v>39823</v>
      </c>
      <c r="T156" s="98">
        <v>23</v>
      </c>
      <c r="U156" s="99">
        <v>1</v>
      </c>
      <c r="V156" s="97">
        <v>9159</v>
      </c>
      <c r="W156" s="55">
        <v>-195.200000000001</v>
      </c>
      <c r="X156" s="55">
        <v>-2.08676316520922</v>
      </c>
      <c r="Y156" s="52" t="s">
        <v>716</v>
      </c>
      <c r="Z156" s="84"/>
    </row>
    <row r="157" s="66" customFormat="1" customHeight="1" spans="1:26">
      <c r="A157" s="32">
        <v>150</v>
      </c>
      <c r="B157" s="32" t="s">
        <v>765</v>
      </c>
      <c r="C157" s="79" t="s">
        <v>766</v>
      </c>
      <c r="D157" s="80" t="s">
        <v>767</v>
      </c>
      <c r="E157" s="81" t="s">
        <v>125</v>
      </c>
      <c r="F157" s="82" t="s">
        <v>745</v>
      </c>
      <c r="G157" s="75" t="s">
        <v>61</v>
      </c>
      <c r="H157" s="83">
        <v>1</v>
      </c>
      <c r="I157" s="88" t="s">
        <v>732</v>
      </c>
      <c r="J157" s="88" t="s">
        <v>732</v>
      </c>
      <c r="K157" s="88"/>
      <c r="L157" s="88"/>
      <c r="M157" s="89"/>
      <c r="N157" s="31"/>
      <c r="O157" s="31"/>
      <c r="P157" s="31"/>
      <c r="Q157" s="89">
        <v>38461.53</v>
      </c>
      <c r="R157" s="31">
        <v>8769.5</v>
      </c>
      <c r="S157" s="97">
        <v>37168</v>
      </c>
      <c r="T157" s="98">
        <v>23</v>
      </c>
      <c r="U157" s="99">
        <v>1</v>
      </c>
      <c r="V157" s="97">
        <v>8549</v>
      </c>
      <c r="W157" s="55">
        <v>-220.5</v>
      </c>
      <c r="X157" s="55">
        <v>-2.51439648782713</v>
      </c>
      <c r="Y157" s="52" t="s">
        <v>746</v>
      </c>
      <c r="Z157" s="84"/>
    </row>
    <row r="158" s="66" customFormat="1" customHeight="1" spans="1:26">
      <c r="A158" s="32">
        <v>151</v>
      </c>
      <c r="B158" s="32" t="s">
        <v>768</v>
      </c>
      <c r="C158" s="79" t="s">
        <v>769</v>
      </c>
      <c r="D158" s="80" t="s">
        <v>770</v>
      </c>
      <c r="E158" s="81" t="s">
        <v>355</v>
      </c>
      <c r="F158" s="82" t="s">
        <v>731</v>
      </c>
      <c r="G158" s="75" t="s">
        <v>396</v>
      </c>
      <c r="H158" s="83">
        <v>1</v>
      </c>
      <c r="I158" s="88" t="s">
        <v>771</v>
      </c>
      <c r="J158" s="88" t="s">
        <v>771</v>
      </c>
      <c r="K158" s="88"/>
      <c r="L158" s="88"/>
      <c r="M158" s="89"/>
      <c r="N158" s="31"/>
      <c r="O158" s="31"/>
      <c r="P158" s="31"/>
      <c r="Q158" s="89">
        <v>116239.32</v>
      </c>
      <c r="R158" s="31">
        <v>26503.39</v>
      </c>
      <c r="S158" s="97">
        <v>97345</v>
      </c>
      <c r="T158" s="98">
        <v>23</v>
      </c>
      <c r="U158" s="99">
        <v>1</v>
      </c>
      <c r="V158" s="97">
        <v>22389</v>
      </c>
      <c r="W158" s="55">
        <v>-4114.39</v>
      </c>
      <c r="X158" s="55">
        <v>-15.5240140978192</v>
      </c>
      <c r="Y158" s="52" t="s">
        <v>772</v>
      </c>
      <c r="Z158" s="84"/>
    </row>
    <row r="159" s="66" customFormat="1" customHeight="1" spans="1:26">
      <c r="A159" s="32">
        <v>152</v>
      </c>
      <c r="B159" s="32" t="s">
        <v>773</v>
      </c>
      <c r="C159" s="79" t="s">
        <v>769</v>
      </c>
      <c r="D159" s="80" t="s">
        <v>770</v>
      </c>
      <c r="E159" s="81" t="s">
        <v>355</v>
      </c>
      <c r="F159" s="82" t="s">
        <v>731</v>
      </c>
      <c r="G159" s="75" t="s">
        <v>396</v>
      </c>
      <c r="H159" s="83">
        <v>1</v>
      </c>
      <c r="I159" s="88" t="s">
        <v>771</v>
      </c>
      <c r="J159" s="88" t="s">
        <v>771</v>
      </c>
      <c r="K159" s="88"/>
      <c r="L159" s="88"/>
      <c r="M159" s="89"/>
      <c r="N159" s="31"/>
      <c r="O159" s="31"/>
      <c r="P159" s="31"/>
      <c r="Q159" s="89">
        <v>116239.32</v>
      </c>
      <c r="R159" s="31">
        <v>26503.39</v>
      </c>
      <c r="S159" s="97">
        <v>97345</v>
      </c>
      <c r="T159" s="98">
        <v>23</v>
      </c>
      <c r="U159" s="99">
        <v>1</v>
      </c>
      <c r="V159" s="97">
        <v>22389</v>
      </c>
      <c r="W159" s="55">
        <v>-4114.39</v>
      </c>
      <c r="X159" s="55">
        <v>-15.5240140978192</v>
      </c>
      <c r="Y159" s="52" t="s">
        <v>772</v>
      </c>
      <c r="Z159" s="84"/>
    </row>
    <row r="160" s="66" customFormat="1" customHeight="1" spans="1:26">
      <c r="A160" s="32">
        <v>153</v>
      </c>
      <c r="B160" s="32" t="s">
        <v>774</v>
      </c>
      <c r="C160" s="79" t="s">
        <v>769</v>
      </c>
      <c r="D160" s="80" t="s">
        <v>770</v>
      </c>
      <c r="E160" s="81" t="s">
        <v>355</v>
      </c>
      <c r="F160" s="82" t="s">
        <v>731</v>
      </c>
      <c r="G160" s="75" t="s">
        <v>396</v>
      </c>
      <c r="H160" s="83">
        <v>1</v>
      </c>
      <c r="I160" s="88" t="s">
        <v>771</v>
      </c>
      <c r="J160" s="88" t="s">
        <v>771</v>
      </c>
      <c r="K160" s="88"/>
      <c r="L160" s="88"/>
      <c r="M160" s="89"/>
      <c r="N160" s="31"/>
      <c r="O160" s="31"/>
      <c r="P160" s="31"/>
      <c r="Q160" s="89">
        <v>116239.32</v>
      </c>
      <c r="R160" s="31">
        <v>26503.39</v>
      </c>
      <c r="S160" s="97">
        <v>97345</v>
      </c>
      <c r="T160" s="98">
        <v>23</v>
      </c>
      <c r="U160" s="99">
        <v>1</v>
      </c>
      <c r="V160" s="97">
        <v>22389</v>
      </c>
      <c r="W160" s="55">
        <v>-4114.39</v>
      </c>
      <c r="X160" s="55">
        <v>-15.5240140978192</v>
      </c>
      <c r="Y160" s="52" t="s">
        <v>772</v>
      </c>
      <c r="Z160" s="84"/>
    </row>
    <row r="161" s="66" customFormat="1" customHeight="1" spans="1:26">
      <c r="A161" s="32">
        <v>154</v>
      </c>
      <c r="B161" s="32" t="s">
        <v>775</v>
      </c>
      <c r="C161" s="79" t="s">
        <v>769</v>
      </c>
      <c r="D161" s="80" t="s">
        <v>770</v>
      </c>
      <c r="E161" s="81" t="s">
        <v>355</v>
      </c>
      <c r="F161" s="82" t="s">
        <v>731</v>
      </c>
      <c r="G161" s="75" t="s">
        <v>396</v>
      </c>
      <c r="H161" s="83">
        <v>1</v>
      </c>
      <c r="I161" s="88" t="s">
        <v>771</v>
      </c>
      <c r="J161" s="88" t="s">
        <v>771</v>
      </c>
      <c r="K161" s="88"/>
      <c r="L161" s="88"/>
      <c r="M161" s="89"/>
      <c r="N161" s="31"/>
      <c r="O161" s="31"/>
      <c r="P161" s="31"/>
      <c r="Q161" s="89">
        <v>116239.32</v>
      </c>
      <c r="R161" s="31">
        <v>26503.39</v>
      </c>
      <c r="S161" s="97">
        <v>97345</v>
      </c>
      <c r="T161" s="98">
        <v>23</v>
      </c>
      <c r="U161" s="99">
        <v>1</v>
      </c>
      <c r="V161" s="97">
        <v>22389</v>
      </c>
      <c r="W161" s="55">
        <v>-4114.39</v>
      </c>
      <c r="X161" s="55">
        <v>-15.5240140978192</v>
      </c>
      <c r="Y161" s="52" t="s">
        <v>772</v>
      </c>
      <c r="Z161" s="84"/>
    </row>
    <row r="162" s="66" customFormat="1" customHeight="1" spans="1:26">
      <c r="A162" s="32">
        <v>155</v>
      </c>
      <c r="B162" s="32" t="s">
        <v>776</v>
      </c>
      <c r="C162" s="79" t="s">
        <v>769</v>
      </c>
      <c r="D162" s="80" t="s">
        <v>770</v>
      </c>
      <c r="E162" s="81" t="s">
        <v>355</v>
      </c>
      <c r="F162" s="82" t="s">
        <v>731</v>
      </c>
      <c r="G162" s="75" t="s">
        <v>396</v>
      </c>
      <c r="H162" s="83">
        <v>1</v>
      </c>
      <c r="I162" s="88" t="s">
        <v>771</v>
      </c>
      <c r="J162" s="88" t="s">
        <v>771</v>
      </c>
      <c r="K162" s="88"/>
      <c r="L162" s="88"/>
      <c r="M162" s="89"/>
      <c r="N162" s="31"/>
      <c r="O162" s="31"/>
      <c r="P162" s="31"/>
      <c r="Q162" s="89">
        <v>116239.32</v>
      </c>
      <c r="R162" s="31">
        <v>26503.39</v>
      </c>
      <c r="S162" s="97">
        <v>97345</v>
      </c>
      <c r="T162" s="98">
        <v>23</v>
      </c>
      <c r="U162" s="99">
        <v>1</v>
      </c>
      <c r="V162" s="97">
        <v>22389</v>
      </c>
      <c r="W162" s="55">
        <v>-4114.39</v>
      </c>
      <c r="X162" s="55">
        <v>-15.5240140978192</v>
      </c>
      <c r="Y162" s="52" t="s">
        <v>772</v>
      </c>
      <c r="Z162" s="84"/>
    </row>
    <row r="163" s="66" customFormat="1" customHeight="1" spans="1:26">
      <c r="A163" s="32">
        <v>156</v>
      </c>
      <c r="B163" s="32" t="s">
        <v>777</v>
      </c>
      <c r="C163" s="79" t="s">
        <v>769</v>
      </c>
      <c r="D163" s="80" t="s">
        <v>770</v>
      </c>
      <c r="E163" s="81" t="s">
        <v>355</v>
      </c>
      <c r="F163" s="82" t="s">
        <v>731</v>
      </c>
      <c r="G163" s="75" t="s">
        <v>396</v>
      </c>
      <c r="H163" s="83">
        <v>1</v>
      </c>
      <c r="I163" s="88" t="s">
        <v>771</v>
      </c>
      <c r="J163" s="88" t="s">
        <v>771</v>
      </c>
      <c r="K163" s="88"/>
      <c r="L163" s="88"/>
      <c r="M163" s="89"/>
      <c r="N163" s="31"/>
      <c r="O163" s="31"/>
      <c r="P163" s="31"/>
      <c r="Q163" s="89">
        <v>116239.32</v>
      </c>
      <c r="R163" s="31">
        <v>26503.39</v>
      </c>
      <c r="S163" s="97">
        <v>97345</v>
      </c>
      <c r="T163" s="98">
        <v>23</v>
      </c>
      <c r="U163" s="99">
        <v>1</v>
      </c>
      <c r="V163" s="97">
        <v>22389</v>
      </c>
      <c r="W163" s="55">
        <v>-4114.39</v>
      </c>
      <c r="X163" s="55">
        <v>-15.5240140978192</v>
      </c>
      <c r="Y163" s="52" t="s">
        <v>772</v>
      </c>
      <c r="Z163" s="84"/>
    </row>
    <row r="164" s="66" customFormat="1" customHeight="1" spans="1:26">
      <c r="A164" s="32">
        <v>157</v>
      </c>
      <c r="B164" s="32" t="s">
        <v>778</v>
      </c>
      <c r="C164" s="79" t="s">
        <v>779</v>
      </c>
      <c r="D164" s="80" t="s">
        <v>780</v>
      </c>
      <c r="E164" s="81" t="s">
        <v>355</v>
      </c>
      <c r="F164" s="82" t="s">
        <v>781</v>
      </c>
      <c r="G164" s="75" t="s">
        <v>396</v>
      </c>
      <c r="H164" s="83">
        <v>1</v>
      </c>
      <c r="I164" s="88" t="s">
        <v>782</v>
      </c>
      <c r="J164" s="88" t="s">
        <v>782</v>
      </c>
      <c r="K164" s="88"/>
      <c r="L164" s="88"/>
      <c r="M164" s="89"/>
      <c r="N164" s="31"/>
      <c r="O164" s="31"/>
      <c r="P164" s="31"/>
      <c r="Q164" s="89">
        <v>364102.56</v>
      </c>
      <c r="R164" s="31">
        <v>83018.18</v>
      </c>
      <c r="S164" s="97">
        <v>353982</v>
      </c>
      <c r="T164" s="98">
        <v>23</v>
      </c>
      <c r="U164" s="99">
        <v>1</v>
      </c>
      <c r="V164" s="97">
        <v>81416</v>
      </c>
      <c r="W164" s="55">
        <v>-1602.17999999999</v>
      </c>
      <c r="X164" s="55">
        <v>-1.92991462833803</v>
      </c>
      <c r="Y164" s="52" t="s">
        <v>783</v>
      </c>
      <c r="Z164" s="84"/>
    </row>
    <row r="165" s="66" customFormat="1" customHeight="1" spans="1:26">
      <c r="A165" s="32">
        <v>158</v>
      </c>
      <c r="B165" s="32" t="s">
        <v>784</v>
      </c>
      <c r="C165" s="79" t="s">
        <v>779</v>
      </c>
      <c r="D165" s="80" t="s">
        <v>780</v>
      </c>
      <c r="E165" s="81" t="s">
        <v>355</v>
      </c>
      <c r="F165" s="82" t="s">
        <v>781</v>
      </c>
      <c r="G165" s="75" t="s">
        <v>396</v>
      </c>
      <c r="H165" s="83">
        <v>1</v>
      </c>
      <c r="I165" s="88" t="s">
        <v>782</v>
      </c>
      <c r="J165" s="88" t="s">
        <v>782</v>
      </c>
      <c r="K165" s="88"/>
      <c r="L165" s="88"/>
      <c r="M165" s="89"/>
      <c r="N165" s="31"/>
      <c r="O165" s="31"/>
      <c r="P165" s="31"/>
      <c r="Q165" s="89">
        <v>364102.56</v>
      </c>
      <c r="R165" s="31">
        <v>83018.18</v>
      </c>
      <c r="S165" s="97">
        <v>353982</v>
      </c>
      <c r="T165" s="98">
        <v>23</v>
      </c>
      <c r="U165" s="99">
        <v>1</v>
      </c>
      <c r="V165" s="97">
        <v>81416</v>
      </c>
      <c r="W165" s="55">
        <v>-1602.17999999999</v>
      </c>
      <c r="X165" s="55">
        <v>-1.92991462833803</v>
      </c>
      <c r="Y165" s="52" t="s">
        <v>783</v>
      </c>
      <c r="Z165" s="84"/>
    </row>
    <row r="166" s="66" customFormat="1" customHeight="1" spans="1:26">
      <c r="A166" s="32">
        <v>159</v>
      </c>
      <c r="B166" s="32" t="s">
        <v>785</v>
      </c>
      <c r="C166" s="79" t="s">
        <v>779</v>
      </c>
      <c r="D166" s="80" t="s">
        <v>780</v>
      </c>
      <c r="E166" s="81" t="s">
        <v>355</v>
      </c>
      <c r="F166" s="82" t="s">
        <v>781</v>
      </c>
      <c r="G166" s="75" t="s">
        <v>396</v>
      </c>
      <c r="H166" s="83">
        <v>1</v>
      </c>
      <c r="I166" s="88" t="s">
        <v>782</v>
      </c>
      <c r="J166" s="88" t="s">
        <v>782</v>
      </c>
      <c r="K166" s="88"/>
      <c r="L166" s="88"/>
      <c r="M166" s="89"/>
      <c r="N166" s="31"/>
      <c r="O166" s="31"/>
      <c r="P166" s="31"/>
      <c r="Q166" s="89">
        <v>364102.56</v>
      </c>
      <c r="R166" s="31">
        <v>83018.18</v>
      </c>
      <c r="S166" s="97">
        <v>353982</v>
      </c>
      <c r="T166" s="98">
        <v>23</v>
      </c>
      <c r="U166" s="99">
        <v>1</v>
      </c>
      <c r="V166" s="97">
        <v>81416</v>
      </c>
      <c r="W166" s="55">
        <v>-1602.17999999999</v>
      </c>
      <c r="X166" s="55">
        <v>-1.92991462833803</v>
      </c>
      <c r="Y166" s="52" t="s">
        <v>783</v>
      </c>
      <c r="Z166" s="84"/>
    </row>
    <row r="167" s="66" customFormat="1" customHeight="1" spans="1:26">
      <c r="A167" s="32">
        <v>160</v>
      </c>
      <c r="B167" s="32" t="s">
        <v>786</v>
      </c>
      <c r="C167" s="79" t="s">
        <v>759</v>
      </c>
      <c r="D167" s="80" t="s">
        <v>787</v>
      </c>
      <c r="E167" s="81" t="s">
        <v>355</v>
      </c>
      <c r="F167" s="82" t="s">
        <v>781</v>
      </c>
      <c r="G167" s="75" t="s">
        <v>61</v>
      </c>
      <c r="H167" s="83">
        <v>1</v>
      </c>
      <c r="I167" s="88" t="s">
        <v>782</v>
      </c>
      <c r="J167" s="88" t="s">
        <v>782</v>
      </c>
      <c r="K167" s="88"/>
      <c r="L167" s="88"/>
      <c r="M167" s="89"/>
      <c r="N167" s="31"/>
      <c r="O167" s="31"/>
      <c r="P167" s="31"/>
      <c r="Q167" s="89">
        <v>23931.62</v>
      </c>
      <c r="R167" s="31">
        <v>5456.6</v>
      </c>
      <c r="S167" s="97">
        <v>23009</v>
      </c>
      <c r="T167" s="98">
        <v>23</v>
      </c>
      <c r="U167" s="99">
        <v>1</v>
      </c>
      <c r="V167" s="97">
        <v>5292</v>
      </c>
      <c r="W167" s="55">
        <v>-164.6</v>
      </c>
      <c r="X167" s="55">
        <v>-3.01653044020086</v>
      </c>
      <c r="Y167" s="52" t="s">
        <v>788</v>
      </c>
      <c r="Z167" s="84"/>
    </row>
    <row r="168" s="66" customFormat="1" customHeight="1" spans="1:26">
      <c r="A168" s="32">
        <v>161</v>
      </c>
      <c r="B168" s="32" t="s">
        <v>789</v>
      </c>
      <c r="C168" s="79" t="s">
        <v>790</v>
      </c>
      <c r="D168" s="80" t="s">
        <v>791</v>
      </c>
      <c r="E168" s="81" t="s">
        <v>355</v>
      </c>
      <c r="F168" s="82" t="s">
        <v>781</v>
      </c>
      <c r="G168" s="75" t="s">
        <v>61</v>
      </c>
      <c r="H168" s="83">
        <v>1</v>
      </c>
      <c r="I168" s="88" t="s">
        <v>782</v>
      </c>
      <c r="J168" s="88" t="s">
        <v>782</v>
      </c>
      <c r="K168" s="88"/>
      <c r="L168" s="88"/>
      <c r="M168" s="89"/>
      <c r="N168" s="31"/>
      <c r="O168" s="31"/>
      <c r="P168" s="31"/>
      <c r="Q168" s="89">
        <v>34188.03</v>
      </c>
      <c r="R168" s="31">
        <v>7795.04</v>
      </c>
      <c r="S168" s="97">
        <v>35398</v>
      </c>
      <c r="T168" s="98">
        <v>23</v>
      </c>
      <c r="U168" s="99">
        <v>1</v>
      </c>
      <c r="V168" s="97">
        <v>8142</v>
      </c>
      <c r="W168" s="55">
        <v>346.96</v>
      </c>
      <c r="X168" s="55">
        <v>4.45103553028593</v>
      </c>
      <c r="Y168" s="52" t="s">
        <v>355</v>
      </c>
      <c r="Z168" s="84"/>
    </row>
    <row r="169" s="66" customFormat="1" customHeight="1" spans="1:26">
      <c r="A169" s="32">
        <v>162</v>
      </c>
      <c r="B169" s="32" t="s">
        <v>792</v>
      </c>
      <c r="C169" s="79" t="s">
        <v>793</v>
      </c>
      <c r="D169" s="80" t="s">
        <v>794</v>
      </c>
      <c r="E169" s="81" t="s">
        <v>355</v>
      </c>
      <c r="F169" s="82" t="s">
        <v>781</v>
      </c>
      <c r="G169" s="75" t="s">
        <v>61</v>
      </c>
      <c r="H169" s="83">
        <v>1</v>
      </c>
      <c r="I169" s="88" t="s">
        <v>782</v>
      </c>
      <c r="J169" s="88" t="s">
        <v>782</v>
      </c>
      <c r="K169" s="88"/>
      <c r="L169" s="88"/>
      <c r="M169" s="89"/>
      <c r="N169" s="31"/>
      <c r="O169" s="31"/>
      <c r="P169" s="31"/>
      <c r="Q169" s="89">
        <v>47863.25</v>
      </c>
      <c r="R169" s="31">
        <v>10913.25</v>
      </c>
      <c r="S169" s="97">
        <v>42478</v>
      </c>
      <c r="T169" s="98">
        <v>23</v>
      </c>
      <c r="U169" s="99">
        <v>1</v>
      </c>
      <c r="V169" s="97">
        <v>9770</v>
      </c>
      <c r="W169" s="55">
        <v>-1143.25</v>
      </c>
      <c r="X169" s="55">
        <v>-10.4757977687673</v>
      </c>
      <c r="Y169" s="52" t="s">
        <v>788</v>
      </c>
      <c r="Z169" s="84"/>
    </row>
    <row r="170" s="66" customFormat="1" customHeight="1" spans="1:26">
      <c r="A170" s="32">
        <v>163</v>
      </c>
      <c r="B170" s="32" t="s">
        <v>795</v>
      </c>
      <c r="C170" s="79" t="s">
        <v>796</v>
      </c>
      <c r="D170" s="80" t="s">
        <v>797</v>
      </c>
      <c r="E170" s="81" t="s">
        <v>355</v>
      </c>
      <c r="F170" s="82" t="s">
        <v>798</v>
      </c>
      <c r="G170" s="75" t="s">
        <v>396</v>
      </c>
      <c r="H170" s="83">
        <v>1</v>
      </c>
      <c r="I170" s="88" t="s">
        <v>782</v>
      </c>
      <c r="J170" s="88" t="s">
        <v>782</v>
      </c>
      <c r="K170" s="88"/>
      <c r="L170" s="88"/>
      <c r="M170" s="89"/>
      <c r="N170" s="31"/>
      <c r="O170" s="31"/>
      <c r="P170" s="31"/>
      <c r="Q170" s="89">
        <v>246153.85</v>
      </c>
      <c r="R170" s="31">
        <v>56124.99</v>
      </c>
      <c r="S170" s="97">
        <v>237168</v>
      </c>
      <c r="T170" s="98">
        <v>23</v>
      </c>
      <c r="U170" s="99">
        <v>1</v>
      </c>
      <c r="V170" s="97">
        <v>54549</v>
      </c>
      <c r="W170" s="55">
        <v>-1575.99</v>
      </c>
      <c r="X170" s="55">
        <v>-2.80800050031189</v>
      </c>
      <c r="Y170" s="52" t="s">
        <v>355</v>
      </c>
      <c r="Z170" s="84"/>
    </row>
    <row r="171" s="66" customFormat="1" customHeight="1" spans="1:26">
      <c r="A171" s="32">
        <v>164</v>
      </c>
      <c r="B171" s="32" t="s">
        <v>799</v>
      </c>
      <c r="C171" s="79" t="s">
        <v>800</v>
      </c>
      <c r="D171" s="80"/>
      <c r="E171" s="81" t="s">
        <v>355</v>
      </c>
      <c r="F171" s="82" t="s">
        <v>781</v>
      </c>
      <c r="G171" s="75" t="s">
        <v>61</v>
      </c>
      <c r="H171" s="83">
        <v>1</v>
      </c>
      <c r="I171" s="88" t="s">
        <v>782</v>
      </c>
      <c r="J171" s="88" t="s">
        <v>782</v>
      </c>
      <c r="K171" s="88"/>
      <c r="L171" s="88"/>
      <c r="M171" s="89"/>
      <c r="N171" s="31"/>
      <c r="O171" s="31"/>
      <c r="P171" s="31"/>
      <c r="Q171" s="89">
        <v>50427.35</v>
      </c>
      <c r="R171" s="31">
        <v>11497.69</v>
      </c>
      <c r="S171" s="97">
        <v>48673</v>
      </c>
      <c r="T171" s="98">
        <v>23</v>
      </c>
      <c r="U171" s="99">
        <v>1</v>
      </c>
      <c r="V171" s="97">
        <v>11195</v>
      </c>
      <c r="W171" s="55">
        <v>-302.690000000001</v>
      </c>
      <c r="X171" s="55">
        <v>-2.63261576890663</v>
      </c>
      <c r="Y171" s="52" t="s">
        <v>355</v>
      </c>
      <c r="Z171" s="84"/>
    </row>
    <row r="172" s="66" customFormat="1" customHeight="1" spans="1:26">
      <c r="A172" s="32">
        <v>165</v>
      </c>
      <c r="B172" s="32" t="s">
        <v>801</v>
      </c>
      <c r="C172" s="79" t="s">
        <v>802</v>
      </c>
      <c r="D172" s="80" t="s">
        <v>803</v>
      </c>
      <c r="E172" s="81" t="s">
        <v>355</v>
      </c>
      <c r="F172" s="82" t="s">
        <v>781</v>
      </c>
      <c r="G172" s="75" t="s">
        <v>57</v>
      </c>
      <c r="H172" s="83">
        <v>1</v>
      </c>
      <c r="I172" s="88" t="s">
        <v>782</v>
      </c>
      <c r="J172" s="88" t="s">
        <v>782</v>
      </c>
      <c r="K172" s="88"/>
      <c r="L172" s="88"/>
      <c r="M172" s="89"/>
      <c r="N172" s="31"/>
      <c r="O172" s="31"/>
      <c r="P172" s="31"/>
      <c r="Q172" s="89">
        <v>32478.64</v>
      </c>
      <c r="R172" s="31">
        <v>7405.23</v>
      </c>
      <c r="S172" s="97">
        <v>35398</v>
      </c>
      <c r="T172" s="98">
        <v>23</v>
      </c>
      <c r="U172" s="99">
        <v>1</v>
      </c>
      <c r="V172" s="97">
        <v>8142</v>
      </c>
      <c r="W172" s="55">
        <v>736.77</v>
      </c>
      <c r="X172" s="55">
        <v>9.94931960249716</v>
      </c>
      <c r="Y172" s="52" t="s">
        <v>355</v>
      </c>
      <c r="Z172" s="84"/>
    </row>
    <row r="173" s="66" customFormat="1" customHeight="1" spans="1:26">
      <c r="A173" s="32">
        <v>166</v>
      </c>
      <c r="B173" s="32" t="s">
        <v>804</v>
      </c>
      <c r="C173" s="84" t="s">
        <v>805</v>
      </c>
      <c r="D173" s="80" t="s">
        <v>806</v>
      </c>
      <c r="E173" s="81" t="s">
        <v>125</v>
      </c>
      <c r="F173" s="82" t="s">
        <v>807</v>
      </c>
      <c r="G173" s="75" t="s">
        <v>396</v>
      </c>
      <c r="H173" s="83">
        <v>1</v>
      </c>
      <c r="I173" s="88" t="s">
        <v>808</v>
      </c>
      <c r="J173" s="88" t="s">
        <v>808</v>
      </c>
      <c r="K173" s="88"/>
      <c r="L173" s="88"/>
      <c r="M173" s="89"/>
      <c r="N173" s="31"/>
      <c r="O173" s="31"/>
      <c r="P173" s="31"/>
      <c r="Q173" s="89">
        <v>144871.8</v>
      </c>
      <c r="R173" s="31">
        <v>40643.1</v>
      </c>
      <c r="S173" s="97">
        <v>132743</v>
      </c>
      <c r="T173" s="98">
        <v>28</v>
      </c>
      <c r="U173" s="99">
        <v>1</v>
      </c>
      <c r="V173" s="97">
        <v>37168</v>
      </c>
      <c r="W173" s="55">
        <v>-3475.1</v>
      </c>
      <c r="X173" s="55">
        <v>-8.55028282783547</v>
      </c>
      <c r="Y173" s="52" t="s">
        <v>454</v>
      </c>
      <c r="Z173" s="84"/>
    </row>
    <row r="174" s="66" customFormat="1" customHeight="1" spans="1:26">
      <c r="A174" s="32">
        <v>167</v>
      </c>
      <c r="B174" s="32" t="s">
        <v>809</v>
      </c>
      <c r="C174" s="79" t="s">
        <v>810</v>
      </c>
      <c r="D174" s="80"/>
      <c r="E174" s="81" t="s">
        <v>125</v>
      </c>
      <c r="F174" s="82" t="s">
        <v>564</v>
      </c>
      <c r="G174" s="75" t="s">
        <v>57</v>
      </c>
      <c r="H174" s="83">
        <v>1</v>
      </c>
      <c r="I174" s="88" t="s">
        <v>811</v>
      </c>
      <c r="J174" s="88" t="s">
        <v>811</v>
      </c>
      <c r="K174" s="88"/>
      <c r="L174" s="88"/>
      <c r="M174" s="89"/>
      <c r="N174" s="31"/>
      <c r="O174" s="31"/>
      <c r="P174" s="31"/>
      <c r="Q174" s="89">
        <v>16228</v>
      </c>
      <c r="R174" s="31">
        <v>5241.63</v>
      </c>
      <c r="S174" s="97">
        <v>14159</v>
      </c>
      <c r="T174" s="98">
        <v>15</v>
      </c>
      <c r="U174" s="99">
        <v>1</v>
      </c>
      <c r="V174" s="97">
        <v>2124</v>
      </c>
      <c r="W174" s="55">
        <v>-3117.63</v>
      </c>
      <c r="X174" s="55">
        <v>-59.4782539019351</v>
      </c>
      <c r="Y174" s="52" t="s">
        <v>125</v>
      </c>
      <c r="Z174" s="84"/>
    </row>
    <row r="175" s="66" customFormat="1" customHeight="1" spans="1:26">
      <c r="A175" s="32">
        <v>168</v>
      </c>
      <c r="B175" s="32" t="s">
        <v>812</v>
      </c>
      <c r="C175" s="79" t="s">
        <v>810</v>
      </c>
      <c r="D175" s="80"/>
      <c r="E175" s="81" t="s">
        <v>355</v>
      </c>
      <c r="F175" s="82" t="s">
        <v>564</v>
      </c>
      <c r="G175" s="75" t="s">
        <v>57</v>
      </c>
      <c r="H175" s="83">
        <v>1</v>
      </c>
      <c r="I175" s="88" t="s">
        <v>811</v>
      </c>
      <c r="J175" s="88" t="s">
        <v>811</v>
      </c>
      <c r="K175" s="88"/>
      <c r="L175" s="88"/>
      <c r="M175" s="89"/>
      <c r="N175" s="31"/>
      <c r="O175" s="31"/>
      <c r="P175" s="31"/>
      <c r="Q175" s="89">
        <v>20202</v>
      </c>
      <c r="R175" s="31">
        <v>6525.25</v>
      </c>
      <c r="S175" s="97">
        <v>17699</v>
      </c>
      <c r="T175" s="98">
        <v>15</v>
      </c>
      <c r="U175" s="99">
        <v>1</v>
      </c>
      <c r="V175" s="97">
        <v>2655</v>
      </c>
      <c r="W175" s="55">
        <v>-3870.25</v>
      </c>
      <c r="X175" s="55">
        <v>-59.3119037584767</v>
      </c>
      <c r="Y175" s="52" t="s">
        <v>355</v>
      </c>
      <c r="Z175" s="84"/>
    </row>
    <row r="176" s="66" customFormat="1" customHeight="1" spans="1:26">
      <c r="A176" s="32">
        <v>169</v>
      </c>
      <c r="B176" s="32" t="s">
        <v>813</v>
      </c>
      <c r="C176" s="79" t="s">
        <v>814</v>
      </c>
      <c r="D176" s="80" t="s">
        <v>815</v>
      </c>
      <c r="E176" s="81" t="s">
        <v>355</v>
      </c>
      <c r="F176" s="82"/>
      <c r="G176" s="75" t="s">
        <v>396</v>
      </c>
      <c r="H176" s="83">
        <v>1</v>
      </c>
      <c r="I176" s="88" t="s">
        <v>621</v>
      </c>
      <c r="J176" s="88" t="s">
        <v>621</v>
      </c>
      <c r="K176" s="88"/>
      <c r="L176" s="88"/>
      <c r="M176" s="89"/>
      <c r="N176" s="31"/>
      <c r="O176" s="31"/>
      <c r="P176" s="31"/>
      <c r="Q176" s="89">
        <v>3333.33</v>
      </c>
      <c r="R176" s="31">
        <v>1591.09</v>
      </c>
      <c r="S176" s="97">
        <v>3186</v>
      </c>
      <c r="T176" s="98">
        <v>19</v>
      </c>
      <c r="U176" s="99">
        <v>1</v>
      </c>
      <c r="V176" s="97">
        <v>605</v>
      </c>
      <c r="W176" s="55">
        <v>-986.09</v>
      </c>
      <c r="X176" s="55">
        <v>-61.9757524715761</v>
      </c>
      <c r="Y176" s="52" t="s">
        <v>355</v>
      </c>
      <c r="Z176" s="84"/>
    </row>
    <row r="177" s="66" customFormat="1" customHeight="1" spans="1:26">
      <c r="A177" s="32">
        <v>170</v>
      </c>
      <c r="B177" s="32" t="s">
        <v>816</v>
      </c>
      <c r="C177" s="79" t="s">
        <v>817</v>
      </c>
      <c r="D177" s="80"/>
      <c r="E177" s="81" t="s">
        <v>389</v>
      </c>
      <c r="F177" s="82" t="s">
        <v>818</v>
      </c>
      <c r="G177" s="75" t="s">
        <v>396</v>
      </c>
      <c r="H177" s="83">
        <v>1</v>
      </c>
      <c r="I177" s="88" t="s">
        <v>819</v>
      </c>
      <c r="J177" s="88" t="s">
        <v>819</v>
      </c>
      <c r="K177" s="88"/>
      <c r="L177" s="88"/>
      <c r="M177" s="89"/>
      <c r="N177" s="31"/>
      <c r="O177" s="31"/>
      <c r="P177" s="31"/>
      <c r="Q177" s="89">
        <v>3330</v>
      </c>
      <c r="R177" s="31">
        <v>879.15</v>
      </c>
      <c r="S177" s="97">
        <v>300</v>
      </c>
      <c r="T177" s="98"/>
      <c r="U177" s="98"/>
      <c r="V177" s="97">
        <v>300</v>
      </c>
      <c r="W177" s="55">
        <v>-579.15</v>
      </c>
      <c r="X177" s="55">
        <v>-65.876130353182</v>
      </c>
      <c r="Y177" s="52" t="s">
        <v>820</v>
      </c>
      <c r="Z177" s="84"/>
    </row>
    <row r="178" s="66" customFormat="1" customHeight="1" spans="1:26">
      <c r="A178" s="32">
        <v>171</v>
      </c>
      <c r="B178" s="32" t="s">
        <v>821</v>
      </c>
      <c r="C178" s="79" t="s">
        <v>822</v>
      </c>
      <c r="D178" s="80"/>
      <c r="E178" s="81"/>
      <c r="F178" s="82"/>
      <c r="G178" s="75"/>
      <c r="H178" s="83"/>
      <c r="I178" s="88"/>
      <c r="J178" s="88"/>
      <c r="K178" s="88"/>
      <c r="L178" s="88"/>
      <c r="M178" s="89"/>
      <c r="N178" s="31"/>
      <c r="O178" s="31"/>
      <c r="P178" s="31"/>
      <c r="Q178" s="89">
        <v>135443</v>
      </c>
      <c r="R178" s="31">
        <v>79474.73</v>
      </c>
      <c r="S178" s="97">
        <v>0</v>
      </c>
      <c r="T178" s="98" t="s">
        <v>18</v>
      </c>
      <c r="U178" s="98"/>
      <c r="V178" s="97">
        <v>0</v>
      </c>
      <c r="W178" s="55">
        <v>-56642.73</v>
      </c>
      <c r="X178" s="55">
        <v>-0.712713714157947</v>
      </c>
      <c r="Y178" s="52"/>
      <c r="Z178" s="84"/>
    </row>
    <row r="179" s="66" customFormat="1" customHeight="1" spans="1:26">
      <c r="A179" s="32" t="s">
        <v>823</v>
      </c>
      <c r="B179" s="32"/>
      <c r="C179" s="79" t="s">
        <v>824</v>
      </c>
      <c r="D179" s="80" t="s">
        <v>825</v>
      </c>
      <c r="E179" s="81"/>
      <c r="F179" s="82"/>
      <c r="G179" s="75" t="s">
        <v>138</v>
      </c>
      <c r="H179" s="83">
        <v>112</v>
      </c>
      <c r="I179" s="88" t="s">
        <v>545</v>
      </c>
      <c r="J179" s="88" t="s">
        <v>545</v>
      </c>
      <c r="K179" s="88"/>
      <c r="L179" s="88"/>
      <c r="M179" s="89"/>
      <c r="N179" s="31"/>
      <c r="O179" s="31"/>
      <c r="P179" s="31"/>
      <c r="Q179" s="89"/>
      <c r="R179" s="31"/>
      <c r="S179" s="97">
        <v>58464</v>
      </c>
      <c r="T179" s="98">
        <v>29</v>
      </c>
      <c r="U179" s="104">
        <v>1</v>
      </c>
      <c r="V179" s="97">
        <v>16955</v>
      </c>
      <c r="W179" s="55"/>
      <c r="X179" s="55"/>
      <c r="Y179" s="52"/>
      <c r="Z179" s="84"/>
    </row>
    <row r="180" s="66" customFormat="1" customHeight="1" spans="1:26">
      <c r="A180" s="32" t="s">
        <v>826</v>
      </c>
      <c r="B180" s="32"/>
      <c r="C180" s="79" t="s">
        <v>827</v>
      </c>
      <c r="D180" s="80" t="s">
        <v>828</v>
      </c>
      <c r="E180" s="81"/>
      <c r="F180" s="82"/>
      <c r="G180" s="75" t="s">
        <v>138</v>
      </c>
      <c r="H180" s="83">
        <v>35</v>
      </c>
      <c r="I180" s="88" t="s">
        <v>545</v>
      </c>
      <c r="J180" s="88" t="s">
        <v>545</v>
      </c>
      <c r="K180" s="88"/>
      <c r="L180" s="88"/>
      <c r="M180" s="89"/>
      <c r="N180" s="31"/>
      <c r="O180" s="31"/>
      <c r="P180" s="31"/>
      <c r="Q180" s="89"/>
      <c r="R180" s="31"/>
      <c r="S180" s="97">
        <v>2485</v>
      </c>
      <c r="T180" s="98">
        <v>29</v>
      </c>
      <c r="U180" s="104">
        <v>1</v>
      </c>
      <c r="V180" s="97">
        <v>721</v>
      </c>
      <c r="W180" s="55"/>
      <c r="X180" s="55"/>
      <c r="Y180" s="52"/>
      <c r="Z180" s="84"/>
    </row>
    <row r="181" s="66" customFormat="1" customHeight="1" spans="1:26">
      <c r="A181" s="32" t="s">
        <v>829</v>
      </c>
      <c r="B181" s="32"/>
      <c r="C181" s="79" t="s">
        <v>827</v>
      </c>
      <c r="D181" s="80" t="s">
        <v>830</v>
      </c>
      <c r="E181" s="81"/>
      <c r="F181" s="82"/>
      <c r="G181" s="75" t="s">
        <v>138</v>
      </c>
      <c r="H181" s="83">
        <v>1140</v>
      </c>
      <c r="I181" s="88" t="s">
        <v>545</v>
      </c>
      <c r="J181" s="88" t="s">
        <v>545</v>
      </c>
      <c r="K181" s="88"/>
      <c r="L181" s="88"/>
      <c r="M181" s="89"/>
      <c r="N181" s="31"/>
      <c r="O181" s="31"/>
      <c r="P181" s="31"/>
      <c r="Q181" s="89"/>
      <c r="R181" s="31"/>
      <c r="S181" s="97">
        <v>7980</v>
      </c>
      <c r="T181" s="98">
        <v>29</v>
      </c>
      <c r="U181" s="104">
        <v>1</v>
      </c>
      <c r="V181" s="97">
        <v>2314</v>
      </c>
      <c r="W181" s="55"/>
      <c r="X181" s="55"/>
      <c r="Y181" s="52"/>
      <c r="Z181" s="84"/>
    </row>
    <row r="182" s="66" customFormat="1" customHeight="1" spans="1:26">
      <c r="A182" s="32" t="s">
        <v>831</v>
      </c>
      <c r="B182" s="32"/>
      <c r="C182" s="79" t="s">
        <v>832</v>
      </c>
      <c r="D182" s="80"/>
      <c r="E182" s="81"/>
      <c r="F182" s="82"/>
      <c r="G182" s="75" t="s">
        <v>138</v>
      </c>
      <c r="H182" s="83">
        <v>217</v>
      </c>
      <c r="I182" s="88" t="s">
        <v>545</v>
      </c>
      <c r="J182" s="88" t="s">
        <v>545</v>
      </c>
      <c r="K182" s="88"/>
      <c r="L182" s="88"/>
      <c r="M182" s="89"/>
      <c r="N182" s="31"/>
      <c r="O182" s="31"/>
      <c r="P182" s="31"/>
      <c r="Q182" s="89"/>
      <c r="R182" s="31"/>
      <c r="S182" s="97">
        <v>8680</v>
      </c>
      <c r="T182" s="98">
        <v>15</v>
      </c>
      <c r="U182" s="104">
        <v>1</v>
      </c>
      <c r="V182" s="97">
        <v>1302</v>
      </c>
      <c r="W182" s="55"/>
      <c r="X182" s="55"/>
      <c r="Y182" s="52"/>
      <c r="Z182" s="84"/>
    </row>
    <row r="183" s="66" customFormat="1" customHeight="1" spans="1:26">
      <c r="A183" s="32" t="s">
        <v>833</v>
      </c>
      <c r="B183" s="32"/>
      <c r="C183" s="79" t="s">
        <v>834</v>
      </c>
      <c r="D183" s="80"/>
      <c r="E183" s="81"/>
      <c r="F183" s="82"/>
      <c r="G183" s="75" t="s">
        <v>396</v>
      </c>
      <c r="H183" s="83">
        <v>1</v>
      </c>
      <c r="I183" s="88" t="s">
        <v>545</v>
      </c>
      <c r="J183" s="88" t="s">
        <v>545</v>
      </c>
      <c r="K183" s="88"/>
      <c r="L183" s="88"/>
      <c r="M183" s="89"/>
      <c r="N183" s="31"/>
      <c r="O183" s="31"/>
      <c r="P183" s="31"/>
      <c r="Q183" s="89"/>
      <c r="R183" s="31"/>
      <c r="S183" s="97">
        <v>5310</v>
      </c>
      <c r="T183" s="98">
        <v>29</v>
      </c>
      <c r="U183" s="104">
        <v>1</v>
      </c>
      <c r="V183" s="97">
        <v>1540</v>
      </c>
      <c r="W183" s="55"/>
      <c r="X183" s="55"/>
      <c r="Y183" s="52"/>
      <c r="Z183" s="84"/>
    </row>
    <row r="184" s="66" customFormat="1" customHeight="1" spans="1:26">
      <c r="A184" s="32">
        <v>172</v>
      </c>
      <c r="B184" s="32" t="s">
        <v>835</v>
      </c>
      <c r="C184" s="79" t="s">
        <v>836</v>
      </c>
      <c r="D184" s="80"/>
      <c r="E184" s="81"/>
      <c r="F184" s="82"/>
      <c r="G184" s="75"/>
      <c r="H184" s="83"/>
      <c r="I184" s="88" t="s">
        <v>126</v>
      </c>
      <c r="J184" s="88" t="s">
        <v>126</v>
      </c>
      <c r="K184" s="88"/>
      <c r="L184" s="88"/>
      <c r="M184" s="89"/>
      <c r="N184" s="31"/>
      <c r="O184" s="31"/>
      <c r="P184" s="31"/>
      <c r="Q184" s="89">
        <v>2157826.25</v>
      </c>
      <c r="R184" s="31">
        <v>1208173.03</v>
      </c>
      <c r="S184" s="97"/>
      <c r="T184" s="98"/>
      <c r="U184" s="98"/>
      <c r="V184" s="97">
        <v>0</v>
      </c>
      <c r="W184" s="55">
        <v>-812507.03</v>
      </c>
      <c r="X184" s="55">
        <v>-0.672508829302372</v>
      </c>
      <c r="Y184" s="52"/>
      <c r="Z184" s="84"/>
    </row>
    <row r="185" s="66" customFormat="1" customHeight="1" spans="1:26">
      <c r="A185" s="32" t="s">
        <v>837</v>
      </c>
      <c r="B185" s="32"/>
      <c r="C185" s="79" t="s">
        <v>838</v>
      </c>
      <c r="D185" s="80" t="s">
        <v>839</v>
      </c>
      <c r="E185" s="81"/>
      <c r="F185" s="82"/>
      <c r="G185" s="75" t="s">
        <v>396</v>
      </c>
      <c r="H185" s="83">
        <v>1</v>
      </c>
      <c r="I185" s="88" t="s">
        <v>126</v>
      </c>
      <c r="J185" s="88" t="s">
        <v>126</v>
      </c>
      <c r="K185" s="88"/>
      <c r="L185" s="88"/>
      <c r="M185" s="89"/>
      <c r="N185" s="31"/>
      <c r="O185" s="31"/>
      <c r="P185" s="31"/>
      <c r="Q185" s="89"/>
      <c r="R185" s="31"/>
      <c r="S185" s="97">
        <v>210619</v>
      </c>
      <c r="T185" s="98">
        <v>44</v>
      </c>
      <c r="U185" s="98">
        <v>1</v>
      </c>
      <c r="V185" s="97">
        <v>92672</v>
      </c>
      <c r="W185" s="55"/>
      <c r="X185" s="55"/>
      <c r="Y185" s="52"/>
      <c r="Z185" s="84" t="s">
        <v>840</v>
      </c>
    </row>
    <row r="186" s="66" customFormat="1" customHeight="1" spans="1:26">
      <c r="A186" s="32" t="s">
        <v>841</v>
      </c>
      <c r="B186" s="32"/>
      <c r="C186" s="79" t="s">
        <v>842</v>
      </c>
      <c r="D186" s="80" t="s">
        <v>843</v>
      </c>
      <c r="E186" s="81"/>
      <c r="F186" s="82"/>
      <c r="G186" s="75" t="s">
        <v>396</v>
      </c>
      <c r="H186" s="83">
        <v>1</v>
      </c>
      <c r="I186" s="88" t="s">
        <v>126</v>
      </c>
      <c r="J186" s="88" t="s">
        <v>126</v>
      </c>
      <c r="K186" s="88"/>
      <c r="L186" s="88"/>
      <c r="M186" s="89"/>
      <c r="N186" s="31"/>
      <c r="O186" s="31"/>
      <c r="P186" s="31"/>
      <c r="Q186" s="89"/>
      <c r="R186" s="31"/>
      <c r="S186" s="97">
        <v>122124</v>
      </c>
      <c r="T186" s="98">
        <v>44</v>
      </c>
      <c r="U186" s="98">
        <v>1</v>
      </c>
      <c r="V186" s="97">
        <v>53735</v>
      </c>
      <c r="W186" s="55"/>
      <c r="X186" s="55"/>
      <c r="Y186" s="52"/>
      <c r="Z186" s="84" t="s">
        <v>844</v>
      </c>
    </row>
    <row r="187" s="66" customFormat="1" customHeight="1" spans="1:26">
      <c r="A187" s="32" t="s">
        <v>845</v>
      </c>
      <c r="B187" s="32"/>
      <c r="C187" s="79" t="s">
        <v>846</v>
      </c>
      <c r="D187" s="80" t="s">
        <v>847</v>
      </c>
      <c r="E187" s="81"/>
      <c r="F187" s="82"/>
      <c r="G187" s="75" t="s">
        <v>396</v>
      </c>
      <c r="H187" s="83">
        <v>6</v>
      </c>
      <c r="I187" s="88" t="s">
        <v>126</v>
      </c>
      <c r="J187" s="88" t="s">
        <v>126</v>
      </c>
      <c r="K187" s="88"/>
      <c r="L187" s="88"/>
      <c r="M187" s="89"/>
      <c r="N187" s="31"/>
      <c r="O187" s="31"/>
      <c r="P187" s="31"/>
      <c r="Q187" s="89"/>
      <c r="R187" s="31"/>
      <c r="S187" s="97">
        <v>254868</v>
      </c>
      <c r="T187" s="98">
        <v>25</v>
      </c>
      <c r="U187" s="98">
        <v>1</v>
      </c>
      <c r="V187" s="97">
        <v>63717</v>
      </c>
      <c r="W187" s="55"/>
      <c r="X187" s="55"/>
      <c r="Y187" s="52"/>
      <c r="Z187" s="84" t="s">
        <v>848</v>
      </c>
    </row>
    <row r="188" s="66" customFormat="1" customHeight="1" spans="1:26">
      <c r="A188" s="32" t="s">
        <v>849</v>
      </c>
      <c r="B188" s="32"/>
      <c r="C188" s="79" t="s">
        <v>850</v>
      </c>
      <c r="D188" s="80" t="s">
        <v>851</v>
      </c>
      <c r="E188" s="81"/>
      <c r="F188" s="82"/>
      <c r="G188" s="75" t="s">
        <v>396</v>
      </c>
      <c r="H188" s="83">
        <v>9</v>
      </c>
      <c r="I188" s="88" t="s">
        <v>126</v>
      </c>
      <c r="J188" s="88" t="s">
        <v>126</v>
      </c>
      <c r="K188" s="88"/>
      <c r="L188" s="88"/>
      <c r="M188" s="89"/>
      <c r="N188" s="31"/>
      <c r="O188" s="31"/>
      <c r="P188" s="31"/>
      <c r="Q188" s="89"/>
      <c r="R188" s="31"/>
      <c r="S188" s="97">
        <v>223011</v>
      </c>
      <c r="T188" s="98">
        <v>25</v>
      </c>
      <c r="U188" s="98">
        <v>1</v>
      </c>
      <c r="V188" s="97">
        <v>55753</v>
      </c>
      <c r="W188" s="55"/>
      <c r="X188" s="55"/>
      <c r="Y188" s="52"/>
      <c r="Z188" s="84" t="s">
        <v>844</v>
      </c>
    </row>
    <row r="189" s="66" customFormat="1" customHeight="1" spans="1:26">
      <c r="A189" s="32" t="s">
        <v>852</v>
      </c>
      <c r="B189" s="32"/>
      <c r="C189" s="79" t="s">
        <v>853</v>
      </c>
      <c r="D189" s="80"/>
      <c r="E189" s="81"/>
      <c r="F189" s="82"/>
      <c r="G189" s="75" t="s">
        <v>396</v>
      </c>
      <c r="H189" s="83">
        <v>1</v>
      </c>
      <c r="I189" s="88" t="s">
        <v>126</v>
      </c>
      <c r="J189" s="88" t="s">
        <v>126</v>
      </c>
      <c r="K189" s="88"/>
      <c r="L189" s="88"/>
      <c r="M189" s="89"/>
      <c r="N189" s="31"/>
      <c r="O189" s="31"/>
      <c r="P189" s="31"/>
      <c r="Q189" s="89"/>
      <c r="R189" s="31"/>
      <c r="S189" s="97">
        <v>14159</v>
      </c>
      <c r="T189" s="98">
        <v>15</v>
      </c>
      <c r="U189" s="98">
        <v>1</v>
      </c>
      <c r="V189" s="97">
        <v>2124</v>
      </c>
      <c r="W189" s="55"/>
      <c r="X189" s="55"/>
      <c r="Y189" s="52"/>
      <c r="Z189" s="84"/>
    </row>
    <row r="190" s="66" customFormat="1" customHeight="1" spans="1:26">
      <c r="A190" s="32" t="s">
        <v>854</v>
      </c>
      <c r="B190" s="32"/>
      <c r="C190" s="79" t="s">
        <v>855</v>
      </c>
      <c r="D190" s="80" t="s">
        <v>856</v>
      </c>
      <c r="E190" s="81"/>
      <c r="F190" s="82"/>
      <c r="G190" s="75" t="s">
        <v>857</v>
      </c>
      <c r="H190" s="83">
        <v>780</v>
      </c>
      <c r="I190" s="88" t="s">
        <v>126</v>
      </c>
      <c r="J190" s="88" t="s">
        <v>126</v>
      </c>
      <c r="K190" s="88"/>
      <c r="L190" s="88"/>
      <c r="M190" s="89"/>
      <c r="N190" s="31"/>
      <c r="O190" s="31"/>
      <c r="P190" s="31"/>
      <c r="Q190" s="89"/>
      <c r="R190" s="31"/>
      <c r="S190" s="97">
        <v>448500</v>
      </c>
      <c r="T190" s="98">
        <v>25</v>
      </c>
      <c r="U190" s="98">
        <v>1</v>
      </c>
      <c r="V190" s="97">
        <v>112125</v>
      </c>
      <c r="W190" s="55"/>
      <c r="X190" s="55"/>
      <c r="Y190" s="52"/>
      <c r="Z190" s="84"/>
    </row>
    <row r="191" s="66" customFormat="1" customHeight="1" spans="1:26">
      <c r="A191" s="32" t="s">
        <v>858</v>
      </c>
      <c r="B191" s="32"/>
      <c r="C191" s="79" t="s">
        <v>827</v>
      </c>
      <c r="D191" s="80" t="s">
        <v>859</v>
      </c>
      <c r="E191" s="81"/>
      <c r="F191" s="82"/>
      <c r="G191" s="75" t="s">
        <v>857</v>
      </c>
      <c r="H191" s="83">
        <v>560</v>
      </c>
      <c r="I191" s="88" t="s">
        <v>126</v>
      </c>
      <c r="J191" s="88" t="s">
        <v>126</v>
      </c>
      <c r="K191" s="88"/>
      <c r="L191" s="88"/>
      <c r="M191" s="89"/>
      <c r="N191" s="31"/>
      <c r="O191" s="31"/>
      <c r="P191" s="31"/>
      <c r="Q191" s="89"/>
      <c r="R191" s="31"/>
      <c r="S191" s="97">
        <v>62160</v>
      </c>
      <c r="T191" s="98">
        <v>25</v>
      </c>
      <c r="U191" s="98">
        <v>1</v>
      </c>
      <c r="V191" s="97">
        <v>15540</v>
      </c>
      <c r="W191" s="55"/>
      <c r="X191" s="55"/>
      <c r="Y191" s="52"/>
      <c r="Z191" s="84"/>
    </row>
    <row r="192" s="66" customFormat="1" customHeight="1" spans="1:26">
      <c r="A192" s="32">
        <v>173</v>
      </c>
      <c r="B192" s="32"/>
      <c r="C192" s="79" t="s">
        <v>860</v>
      </c>
      <c r="D192" s="80"/>
      <c r="E192" s="81"/>
      <c r="F192" s="82"/>
      <c r="G192" s="75"/>
      <c r="H192" s="83"/>
      <c r="I192" s="88" t="s">
        <v>126</v>
      </c>
      <c r="J192" s="88" t="s">
        <v>126</v>
      </c>
      <c r="K192" s="88"/>
      <c r="L192" s="88"/>
      <c r="M192" s="89"/>
      <c r="N192" s="31"/>
      <c r="O192" s="31"/>
      <c r="P192" s="31"/>
      <c r="Q192" s="89">
        <v>1107568.12</v>
      </c>
      <c r="R192" s="31">
        <v>620379.51</v>
      </c>
      <c r="S192" s="97"/>
      <c r="T192" s="98"/>
      <c r="U192" s="98"/>
      <c r="V192" s="97">
        <v>0</v>
      </c>
      <c r="W192" s="55">
        <v>-410853.51</v>
      </c>
      <c r="X192" s="55">
        <v>-0.662261572758907</v>
      </c>
      <c r="Y192" s="52"/>
      <c r="Z192" s="84"/>
    </row>
    <row r="193" s="66" customFormat="1" customHeight="1" spans="1:26">
      <c r="A193" s="32" t="s">
        <v>861</v>
      </c>
      <c r="B193" s="32"/>
      <c r="C193" s="79" t="s">
        <v>827</v>
      </c>
      <c r="D193" s="80" t="s">
        <v>862</v>
      </c>
      <c r="E193" s="81"/>
      <c r="F193" s="82"/>
      <c r="G193" s="75" t="s">
        <v>857</v>
      </c>
      <c r="H193" s="83">
        <v>1164</v>
      </c>
      <c r="I193" s="88" t="s">
        <v>126</v>
      </c>
      <c r="J193" s="88" t="s">
        <v>126</v>
      </c>
      <c r="K193" s="88"/>
      <c r="L193" s="88"/>
      <c r="M193" s="89"/>
      <c r="N193" s="31"/>
      <c r="O193" s="31"/>
      <c r="P193" s="31"/>
      <c r="Q193" s="89"/>
      <c r="R193" s="31"/>
      <c r="S193" s="97">
        <v>720516</v>
      </c>
      <c r="T193" s="98">
        <v>25</v>
      </c>
      <c r="U193" s="98">
        <v>1</v>
      </c>
      <c r="V193" s="97">
        <v>180129</v>
      </c>
      <c r="W193" s="55"/>
      <c r="X193" s="55"/>
      <c r="Y193" s="52"/>
      <c r="Z193" s="84"/>
    </row>
    <row r="194" s="66" customFormat="1" customHeight="1" spans="1:26">
      <c r="A194" s="32" t="s">
        <v>863</v>
      </c>
      <c r="B194" s="32"/>
      <c r="C194" s="79" t="s">
        <v>827</v>
      </c>
      <c r="D194" s="80" t="s">
        <v>864</v>
      </c>
      <c r="E194" s="81"/>
      <c r="F194" s="82"/>
      <c r="G194" s="75" t="s">
        <v>857</v>
      </c>
      <c r="H194" s="83">
        <v>79</v>
      </c>
      <c r="I194" s="88" t="s">
        <v>126</v>
      </c>
      <c r="J194" s="88" t="s">
        <v>126</v>
      </c>
      <c r="K194" s="88"/>
      <c r="L194" s="88"/>
      <c r="M194" s="89"/>
      <c r="N194" s="31"/>
      <c r="O194" s="31"/>
      <c r="P194" s="31"/>
      <c r="Q194" s="89"/>
      <c r="R194" s="31"/>
      <c r="S194" s="97">
        <v>9085</v>
      </c>
      <c r="T194" s="98">
        <v>25</v>
      </c>
      <c r="U194" s="98">
        <v>1</v>
      </c>
      <c r="V194" s="97">
        <v>2271</v>
      </c>
      <c r="W194" s="55"/>
      <c r="X194" s="55"/>
      <c r="Y194" s="52"/>
      <c r="Z194" s="84"/>
    </row>
    <row r="195" s="66" customFormat="1" customHeight="1" spans="1:26">
      <c r="A195" s="32" t="s">
        <v>865</v>
      </c>
      <c r="B195" s="32"/>
      <c r="C195" s="79" t="s">
        <v>827</v>
      </c>
      <c r="D195" s="80" t="s">
        <v>866</v>
      </c>
      <c r="E195" s="81"/>
      <c r="F195" s="82"/>
      <c r="G195" s="75" t="s">
        <v>857</v>
      </c>
      <c r="H195" s="83">
        <v>103</v>
      </c>
      <c r="I195" s="88" t="s">
        <v>126</v>
      </c>
      <c r="J195" s="88" t="s">
        <v>126</v>
      </c>
      <c r="K195" s="88"/>
      <c r="L195" s="88"/>
      <c r="M195" s="89"/>
      <c r="N195" s="31"/>
      <c r="O195" s="31"/>
      <c r="P195" s="31"/>
      <c r="Q195" s="89"/>
      <c r="R195" s="31"/>
      <c r="S195" s="97">
        <v>17304</v>
      </c>
      <c r="T195" s="98">
        <v>25</v>
      </c>
      <c r="U195" s="98">
        <v>1</v>
      </c>
      <c r="V195" s="97">
        <v>4326</v>
      </c>
      <c r="W195" s="55"/>
      <c r="X195" s="55"/>
      <c r="Y195" s="52"/>
      <c r="Z195" s="84"/>
    </row>
    <row r="196" s="66" customFormat="1" customHeight="1" spans="1:26">
      <c r="A196" s="32" t="s">
        <v>867</v>
      </c>
      <c r="B196" s="32"/>
      <c r="C196" s="79" t="s">
        <v>827</v>
      </c>
      <c r="D196" s="80" t="s">
        <v>868</v>
      </c>
      <c r="E196" s="81"/>
      <c r="F196" s="82"/>
      <c r="G196" s="75" t="s">
        <v>857</v>
      </c>
      <c r="H196" s="83">
        <v>70</v>
      </c>
      <c r="I196" s="88" t="s">
        <v>126</v>
      </c>
      <c r="J196" s="88" t="s">
        <v>126</v>
      </c>
      <c r="K196" s="88"/>
      <c r="L196" s="88"/>
      <c r="M196" s="89"/>
      <c r="N196" s="31"/>
      <c r="O196" s="31"/>
      <c r="P196" s="31"/>
      <c r="Q196" s="89"/>
      <c r="R196" s="31"/>
      <c r="S196" s="97">
        <v>1260</v>
      </c>
      <c r="T196" s="98">
        <v>25</v>
      </c>
      <c r="U196" s="98">
        <v>1</v>
      </c>
      <c r="V196" s="97">
        <v>315</v>
      </c>
      <c r="W196" s="55"/>
      <c r="X196" s="55"/>
      <c r="Y196" s="52"/>
      <c r="Z196" s="84"/>
    </row>
    <row r="197" s="66" customFormat="1" customHeight="1" spans="1:26">
      <c r="A197" s="32" t="s">
        <v>869</v>
      </c>
      <c r="B197" s="32"/>
      <c r="C197" s="79" t="s">
        <v>827</v>
      </c>
      <c r="D197" s="80" t="s">
        <v>870</v>
      </c>
      <c r="E197" s="81"/>
      <c r="F197" s="82"/>
      <c r="G197" s="75" t="s">
        <v>857</v>
      </c>
      <c r="H197" s="83">
        <v>489</v>
      </c>
      <c r="I197" s="88" t="s">
        <v>126</v>
      </c>
      <c r="J197" s="88" t="s">
        <v>126</v>
      </c>
      <c r="K197" s="88"/>
      <c r="L197" s="88"/>
      <c r="M197" s="89"/>
      <c r="N197" s="31"/>
      <c r="O197" s="31"/>
      <c r="P197" s="31"/>
      <c r="Q197" s="89"/>
      <c r="R197" s="31"/>
      <c r="S197" s="97">
        <v>4401</v>
      </c>
      <c r="T197" s="98">
        <v>25</v>
      </c>
      <c r="U197" s="98">
        <v>1</v>
      </c>
      <c r="V197" s="97">
        <v>1100</v>
      </c>
      <c r="W197" s="55"/>
      <c r="X197" s="55"/>
      <c r="Y197" s="52"/>
      <c r="Z197" s="84"/>
    </row>
    <row r="198" s="66" customFormat="1" customHeight="1" spans="1:26">
      <c r="A198" s="32" t="s">
        <v>871</v>
      </c>
      <c r="B198" s="32"/>
      <c r="C198" s="79" t="s">
        <v>827</v>
      </c>
      <c r="D198" s="80" t="s">
        <v>872</v>
      </c>
      <c r="E198" s="81"/>
      <c r="F198" s="82"/>
      <c r="G198" s="75" t="s">
        <v>857</v>
      </c>
      <c r="H198" s="83">
        <v>57</v>
      </c>
      <c r="I198" s="88" t="s">
        <v>126</v>
      </c>
      <c r="J198" s="88" t="s">
        <v>126</v>
      </c>
      <c r="K198" s="88"/>
      <c r="L198" s="88"/>
      <c r="M198" s="89"/>
      <c r="N198" s="31"/>
      <c r="O198" s="31"/>
      <c r="P198" s="31"/>
      <c r="Q198" s="89"/>
      <c r="R198" s="31"/>
      <c r="S198" s="97">
        <v>2793</v>
      </c>
      <c r="T198" s="98">
        <v>25</v>
      </c>
      <c r="U198" s="98">
        <v>1</v>
      </c>
      <c r="V198" s="97">
        <v>698</v>
      </c>
      <c r="W198" s="55"/>
      <c r="X198" s="55"/>
      <c r="Y198" s="52"/>
      <c r="Z198" s="84"/>
    </row>
    <row r="199" s="66" customFormat="1" customHeight="1" spans="1:26">
      <c r="A199" s="32" t="s">
        <v>873</v>
      </c>
      <c r="B199" s="32"/>
      <c r="C199" s="79" t="s">
        <v>827</v>
      </c>
      <c r="D199" s="80" t="s">
        <v>874</v>
      </c>
      <c r="E199" s="81"/>
      <c r="F199" s="82"/>
      <c r="G199" s="75" t="s">
        <v>857</v>
      </c>
      <c r="H199" s="83">
        <v>978</v>
      </c>
      <c r="I199" s="88" t="s">
        <v>126</v>
      </c>
      <c r="J199" s="88" t="s">
        <v>126</v>
      </c>
      <c r="K199" s="88"/>
      <c r="L199" s="88"/>
      <c r="M199" s="89"/>
      <c r="N199" s="31"/>
      <c r="O199" s="31"/>
      <c r="P199" s="31"/>
      <c r="Q199" s="89"/>
      <c r="R199" s="31"/>
      <c r="S199" s="97">
        <v>13692</v>
      </c>
      <c r="T199" s="98">
        <v>25</v>
      </c>
      <c r="U199" s="98">
        <v>1</v>
      </c>
      <c r="V199" s="97">
        <v>3423</v>
      </c>
      <c r="W199" s="55"/>
      <c r="X199" s="55"/>
      <c r="Y199" s="52"/>
      <c r="Z199" s="84"/>
    </row>
    <row r="200" s="66" customFormat="1" customHeight="1" spans="1:26">
      <c r="A200" s="32" t="s">
        <v>875</v>
      </c>
      <c r="B200" s="32"/>
      <c r="C200" s="79" t="s">
        <v>827</v>
      </c>
      <c r="D200" s="80" t="s">
        <v>876</v>
      </c>
      <c r="E200" s="81"/>
      <c r="F200" s="82"/>
      <c r="G200" s="75" t="s">
        <v>857</v>
      </c>
      <c r="H200" s="83">
        <v>800</v>
      </c>
      <c r="I200" s="88" t="s">
        <v>126</v>
      </c>
      <c r="J200" s="88" t="s">
        <v>126</v>
      </c>
      <c r="K200" s="88"/>
      <c r="L200" s="88"/>
      <c r="M200" s="89"/>
      <c r="N200" s="31"/>
      <c r="O200" s="31"/>
      <c r="P200" s="31"/>
      <c r="Q200" s="89"/>
      <c r="R200" s="31"/>
      <c r="S200" s="97">
        <v>7200</v>
      </c>
      <c r="T200" s="98">
        <v>25</v>
      </c>
      <c r="U200" s="98">
        <v>1</v>
      </c>
      <c r="V200" s="97">
        <v>1800</v>
      </c>
      <c r="W200" s="55"/>
      <c r="X200" s="55"/>
      <c r="Y200" s="52"/>
      <c r="Z200" s="84"/>
    </row>
    <row r="201" s="66" customFormat="1" customHeight="1" spans="1:26">
      <c r="A201" s="32" t="s">
        <v>877</v>
      </c>
      <c r="B201" s="32"/>
      <c r="C201" s="79" t="s">
        <v>827</v>
      </c>
      <c r="D201" s="80" t="s">
        <v>878</v>
      </c>
      <c r="E201" s="81"/>
      <c r="F201" s="82"/>
      <c r="G201" s="75" t="s">
        <v>857</v>
      </c>
      <c r="H201" s="83">
        <v>2445</v>
      </c>
      <c r="I201" s="88" t="s">
        <v>126</v>
      </c>
      <c r="J201" s="88" t="s">
        <v>126</v>
      </c>
      <c r="K201" s="88"/>
      <c r="L201" s="88"/>
      <c r="M201" s="89"/>
      <c r="N201" s="31"/>
      <c r="O201" s="31"/>
      <c r="P201" s="31"/>
      <c r="Q201" s="89"/>
      <c r="R201" s="31"/>
      <c r="S201" s="97">
        <v>9780</v>
      </c>
      <c r="T201" s="98">
        <v>25</v>
      </c>
      <c r="U201" s="98">
        <v>1</v>
      </c>
      <c r="V201" s="97">
        <v>2445</v>
      </c>
      <c r="W201" s="55"/>
      <c r="X201" s="55"/>
      <c r="Y201" s="52"/>
      <c r="Z201" s="84"/>
    </row>
    <row r="202" s="66" customFormat="1" customHeight="1" spans="1:26">
      <c r="A202" s="32" t="s">
        <v>879</v>
      </c>
      <c r="B202" s="32"/>
      <c r="C202" s="79" t="s">
        <v>827</v>
      </c>
      <c r="D202" s="80" t="s">
        <v>880</v>
      </c>
      <c r="E202" s="81"/>
      <c r="F202" s="82"/>
      <c r="G202" s="75" t="s">
        <v>857</v>
      </c>
      <c r="H202" s="83">
        <v>489</v>
      </c>
      <c r="I202" s="88" t="s">
        <v>126</v>
      </c>
      <c r="J202" s="88" t="s">
        <v>126</v>
      </c>
      <c r="K202" s="88"/>
      <c r="L202" s="88"/>
      <c r="M202" s="89"/>
      <c r="N202" s="31"/>
      <c r="O202" s="31"/>
      <c r="P202" s="31"/>
      <c r="Q202" s="89"/>
      <c r="R202" s="31"/>
      <c r="S202" s="97">
        <v>1956</v>
      </c>
      <c r="T202" s="98">
        <v>25</v>
      </c>
      <c r="U202" s="98">
        <v>1</v>
      </c>
      <c r="V202" s="97">
        <v>489</v>
      </c>
      <c r="W202" s="55"/>
      <c r="X202" s="55"/>
      <c r="Y202" s="52"/>
      <c r="Z202" s="84"/>
    </row>
    <row r="203" s="66" customFormat="1" customHeight="1" spans="1:26">
      <c r="A203" s="32" t="s">
        <v>881</v>
      </c>
      <c r="B203" s="32"/>
      <c r="C203" s="79" t="s">
        <v>827</v>
      </c>
      <c r="D203" s="80" t="s">
        <v>882</v>
      </c>
      <c r="E203" s="81"/>
      <c r="F203" s="82"/>
      <c r="G203" s="75" t="s">
        <v>857</v>
      </c>
      <c r="H203" s="83">
        <v>869</v>
      </c>
      <c r="I203" s="88" t="s">
        <v>126</v>
      </c>
      <c r="J203" s="88" t="s">
        <v>126</v>
      </c>
      <c r="K203" s="88"/>
      <c r="L203" s="88"/>
      <c r="M203" s="89"/>
      <c r="N203" s="31"/>
      <c r="O203" s="31"/>
      <c r="P203" s="31"/>
      <c r="Q203" s="89"/>
      <c r="R203" s="31"/>
      <c r="S203" s="97">
        <v>9559</v>
      </c>
      <c r="T203" s="98">
        <v>25</v>
      </c>
      <c r="U203" s="98">
        <v>1</v>
      </c>
      <c r="V203" s="97">
        <v>2390</v>
      </c>
      <c r="W203" s="55"/>
      <c r="X203" s="55"/>
      <c r="Y203" s="52"/>
      <c r="Z203" s="84"/>
    </row>
    <row r="204" s="66" customFormat="1" customHeight="1" spans="1:26">
      <c r="A204" s="32" t="s">
        <v>883</v>
      </c>
      <c r="B204" s="32"/>
      <c r="C204" s="79" t="s">
        <v>827</v>
      </c>
      <c r="D204" s="80" t="s">
        <v>884</v>
      </c>
      <c r="E204" s="81"/>
      <c r="F204" s="82"/>
      <c r="G204" s="75" t="s">
        <v>857</v>
      </c>
      <c r="H204" s="83">
        <v>129</v>
      </c>
      <c r="I204" s="88" t="s">
        <v>126</v>
      </c>
      <c r="J204" s="88" t="s">
        <v>126</v>
      </c>
      <c r="K204" s="88"/>
      <c r="L204" s="88"/>
      <c r="M204" s="89"/>
      <c r="N204" s="31"/>
      <c r="O204" s="31"/>
      <c r="P204" s="31"/>
      <c r="Q204" s="89"/>
      <c r="R204" s="31"/>
      <c r="S204" s="97">
        <v>9675</v>
      </c>
      <c r="T204" s="98">
        <v>25</v>
      </c>
      <c r="U204" s="98">
        <v>1</v>
      </c>
      <c r="V204" s="97">
        <v>2419</v>
      </c>
      <c r="W204" s="55"/>
      <c r="X204" s="55"/>
      <c r="Y204" s="52"/>
      <c r="Z204" s="84"/>
    </row>
    <row r="205" s="66" customFormat="1" customHeight="1" spans="1:26">
      <c r="A205" s="32" t="s">
        <v>885</v>
      </c>
      <c r="B205" s="32"/>
      <c r="C205" s="79" t="s">
        <v>827</v>
      </c>
      <c r="D205" s="80" t="s">
        <v>886</v>
      </c>
      <c r="E205" s="81"/>
      <c r="F205" s="82"/>
      <c r="G205" s="75" t="s">
        <v>857</v>
      </c>
      <c r="H205" s="83">
        <v>258</v>
      </c>
      <c r="I205" s="88" t="s">
        <v>126</v>
      </c>
      <c r="J205" s="88" t="s">
        <v>126</v>
      </c>
      <c r="K205" s="88"/>
      <c r="L205" s="88"/>
      <c r="M205" s="89"/>
      <c r="N205" s="31"/>
      <c r="O205" s="31"/>
      <c r="P205" s="31"/>
      <c r="Q205" s="89"/>
      <c r="R205" s="31"/>
      <c r="S205" s="97">
        <v>6450</v>
      </c>
      <c r="T205" s="98">
        <v>25</v>
      </c>
      <c r="U205" s="98">
        <v>1</v>
      </c>
      <c r="V205" s="97">
        <v>1613</v>
      </c>
      <c r="W205" s="55"/>
      <c r="X205" s="55"/>
      <c r="Y205" s="52"/>
      <c r="Z205" s="84"/>
    </row>
    <row r="206" s="66" customFormat="1" customHeight="1" spans="1:26">
      <c r="A206" s="32" t="s">
        <v>887</v>
      </c>
      <c r="B206" s="32"/>
      <c r="C206" s="79" t="s">
        <v>827</v>
      </c>
      <c r="D206" s="80" t="s">
        <v>888</v>
      </c>
      <c r="E206" s="81"/>
      <c r="F206" s="82"/>
      <c r="G206" s="75" t="s">
        <v>857</v>
      </c>
      <c r="H206" s="83">
        <v>250</v>
      </c>
      <c r="I206" s="88" t="s">
        <v>126</v>
      </c>
      <c r="J206" s="88" t="s">
        <v>126</v>
      </c>
      <c r="K206" s="88"/>
      <c r="L206" s="88"/>
      <c r="M206" s="89"/>
      <c r="N206" s="31"/>
      <c r="O206" s="31"/>
      <c r="P206" s="31"/>
      <c r="Q206" s="89"/>
      <c r="R206" s="31"/>
      <c r="S206" s="97">
        <v>6250</v>
      </c>
      <c r="T206" s="98">
        <v>25</v>
      </c>
      <c r="U206" s="98">
        <v>1</v>
      </c>
      <c r="V206" s="97">
        <v>1563</v>
      </c>
      <c r="W206" s="55"/>
      <c r="X206" s="55"/>
      <c r="Y206" s="52"/>
      <c r="Z206" s="84"/>
    </row>
    <row r="207" s="66" customFormat="1" customHeight="1" spans="1:26">
      <c r="A207" s="32" t="s">
        <v>889</v>
      </c>
      <c r="B207" s="32"/>
      <c r="C207" s="79" t="s">
        <v>827</v>
      </c>
      <c r="D207" s="80" t="s">
        <v>890</v>
      </c>
      <c r="E207" s="81"/>
      <c r="F207" s="82"/>
      <c r="G207" s="75" t="s">
        <v>857</v>
      </c>
      <c r="H207" s="83">
        <v>125</v>
      </c>
      <c r="I207" s="88" t="s">
        <v>126</v>
      </c>
      <c r="J207" s="88" t="s">
        <v>126</v>
      </c>
      <c r="K207" s="88"/>
      <c r="L207" s="88"/>
      <c r="M207" s="89"/>
      <c r="N207" s="31"/>
      <c r="O207" s="31"/>
      <c r="P207" s="31"/>
      <c r="Q207" s="89"/>
      <c r="R207" s="31"/>
      <c r="S207" s="97">
        <v>9375</v>
      </c>
      <c r="T207" s="98">
        <v>25</v>
      </c>
      <c r="U207" s="98">
        <v>1</v>
      </c>
      <c r="V207" s="97">
        <v>2344</v>
      </c>
      <c r="W207" s="55"/>
      <c r="X207" s="55"/>
      <c r="Y207" s="52"/>
      <c r="Z207" s="84"/>
    </row>
    <row r="208" s="66" customFormat="1" customHeight="1" spans="1:26">
      <c r="A208" s="32" t="s">
        <v>891</v>
      </c>
      <c r="B208" s="32"/>
      <c r="C208" s="79" t="s">
        <v>827</v>
      </c>
      <c r="D208" s="80" t="s">
        <v>892</v>
      </c>
      <c r="E208" s="81"/>
      <c r="F208" s="82"/>
      <c r="G208" s="75" t="s">
        <v>857</v>
      </c>
      <c r="H208" s="83">
        <v>978</v>
      </c>
      <c r="I208" s="88" t="s">
        <v>126</v>
      </c>
      <c r="J208" s="88" t="s">
        <v>126</v>
      </c>
      <c r="K208" s="88"/>
      <c r="L208" s="88"/>
      <c r="M208" s="89"/>
      <c r="N208" s="31"/>
      <c r="O208" s="31"/>
      <c r="P208" s="31"/>
      <c r="Q208" s="89"/>
      <c r="R208" s="31"/>
      <c r="S208" s="97">
        <v>8802</v>
      </c>
      <c r="T208" s="98">
        <v>25</v>
      </c>
      <c r="U208" s="98">
        <v>1</v>
      </c>
      <c r="V208" s="97">
        <v>2201</v>
      </c>
      <c r="W208" s="55"/>
      <c r="X208" s="55"/>
      <c r="Y208" s="52"/>
      <c r="Z208" s="84"/>
    </row>
    <row r="209" s="66" customFormat="1" customHeight="1" spans="1:26">
      <c r="A209" s="32">
        <v>174</v>
      </c>
      <c r="B209" s="32" t="s">
        <v>893</v>
      </c>
      <c r="C209" s="79" t="s">
        <v>894</v>
      </c>
      <c r="D209" s="80"/>
      <c r="E209" s="81"/>
      <c r="F209" s="82"/>
      <c r="G209" s="75"/>
      <c r="H209" s="83"/>
      <c r="I209" s="88" t="s">
        <v>126</v>
      </c>
      <c r="J209" s="88" t="s">
        <v>126</v>
      </c>
      <c r="K209" s="88"/>
      <c r="L209" s="88"/>
      <c r="M209" s="89"/>
      <c r="N209" s="31"/>
      <c r="O209" s="31"/>
      <c r="P209" s="31"/>
      <c r="Q209" s="89">
        <v>384480.24</v>
      </c>
      <c r="R209" s="31">
        <v>215271.71</v>
      </c>
      <c r="S209" s="97"/>
      <c r="T209" s="98"/>
      <c r="U209" s="98"/>
      <c r="V209" s="97">
        <v>0</v>
      </c>
      <c r="W209" s="55">
        <v>-215271.71</v>
      </c>
      <c r="X209" s="55">
        <v>-1</v>
      </c>
      <c r="Y209" s="52"/>
      <c r="Z209" s="84" t="s">
        <v>895</v>
      </c>
    </row>
    <row r="210" s="66" customFormat="1" customHeight="1" spans="1:26">
      <c r="A210" s="32">
        <v>175</v>
      </c>
      <c r="B210" s="32" t="s">
        <v>896</v>
      </c>
      <c r="C210" s="79" t="s">
        <v>897</v>
      </c>
      <c r="D210" s="80"/>
      <c r="E210" s="81"/>
      <c r="F210" s="82"/>
      <c r="G210" s="75"/>
      <c r="H210" s="83"/>
      <c r="I210" s="88" t="s">
        <v>126</v>
      </c>
      <c r="J210" s="88" t="s">
        <v>126</v>
      </c>
      <c r="K210" s="88"/>
      <c r="L210" s="88"/>
      <c r="M210" s="89"/>
      <c r="N210" s="31"/>
      <c r="O210" s="31"/>
      <c r="P210" s="31"/>
      <c r="Q210" s="89">
        <v>138475.6</v>
      </c>
      <c r="R210" s="31">
        <v>77532.94</v>
      </c>
      <c r="S210" s="97"/>
      <c r="T210" s="98"/>
      <c r="U210" s="98"/>
      <c r="V210" s="97">
        <v>0</v>
      </c>
      <c r="W210" s="55">
        <v>-67200.94</v>
      </c>
      <c r="X210" s="55">
        <v>-0.866740510549452</v>
      </c>
      <c r="Y210" s="52"/>
      <c r="Z210" s="84"/>
    </row>
    <row r="211" s="66" customFormat="1" customHeight="1" spans="1:26">
      <c r="A211" s="32" t="s">
        <v>898</v>
      </c>
      <c r="B211" s="32"/>
      <c r="C211" s="79" t="s">
        <v>827</v>
      </c>
      <c r="D211" s="80" t="s">
        <v>899</v>
      </c>
      <c r="E211" s="81"/>
      <c r="F211" s="82"/>
      <c r="G211" s="75" t="s">
        <v>857</v>
      </c>
      <c r="H211" s="83">
        <v>90</v>
      </c>
      <c r="I211" s="88" t="s">
        <v>126</v>
      </c>
      <c r="J211" s="88" t="s">
        <v>126</v>
      </c>
      <c r="K211" s="88"/>
      <c r="L211" s="88"/>
      <c r="M211" s="89"/>
      <c r="N211" s="31"/>
      <c r="O211" s="31"/>
      <c r="P211" s="31"/>
      <c r="Q211" s="89"/>
      <c r="R211" s="31"/>
      <c r="S211" s="97">
        <v>1080</v>
      </c>
      <c r="T211" s="98">
        <v>25</v>
      </c>
      <c r="U211" s="98">
        <v>1</v>
      </c>
      <c r="V211" s="97">
        <v>270</v>
      </c>
      <c r="W211" s="55"/>
      <c r="X211" s="55"/>
      <c r="Y211" s="52"/>
      <c r="Z211" s="84"/>
    </row>
    <row r="212" s="66" customFormat="1" customHeight="1" spans="1:26">
      <c r="A212" s="32" t="s">
        <v>900</v>
      </c>
      <c r="B212" s="32"/>
      <c r="C212" s="79" t="s">
        <v>827</v>
      </c>
      <c r="D212" s="80" t="s">
        <v>901</v>
      </c>
      <c r="E212" s="81"/>
      <c r="F212" s="82"/>
      <c r="G212" s="75" t="s">
        <v>857</v>
      </c>
      <c r="H212" s="83">
        <v>450</v>
      </c>
      <c r="I212" s="88" t="s">
        <v>126</v>
      </c>
      <c r="J212" s="88" t="s">
        <v>126</v>
      </c>
      <c r="K212" s="88"/>
      <c r="L212" s="88"/>
      <c r="M212" s="89"/>
      <c r="N212" s="31"/>
      <c r="O212" s="31"/>
      <c r="P212" s="31"/>
      <c r="Q212" s="89"/>
      <c r="R212" s="31"/>
      <c r="S212" s="97">
        <v>3150</v>
      </c>
      <c r="T212" s="98">
        <v>25</v>
      </c>
      <c r="U212" s="98">
        <v>1</v>
      </c>
      <c r="V212" s="97">
        <v>788</v>
      </c>
      <c r="W212" s="55"/>
      <c r="X212" s="55"/>
      <c r="Y212" s="52"/>
      <c r="Z212" s="84"/>
    </row>
    <row r="213" s="66" customFormat="1" customHeight="1" spans="1:26">
      <c r="A213" s="32" t="s">
        <v>902</v>
      </c>
      <c r="B213" s="32"/>
      <c r="C213" s="79" t="s">
        <v>827</v>
      </c>
      <c r="D213" s="80" t="s">
        <v>903</v>
      </c>
      <c r="E213" s="81"/>
      <c r="F213" s="82"/>
      <c r="G213" s="75" t="s">
        <v>857</v>
      </c>
      <c r="H213" s="83">
        <v>39</v>
      </c>
      <c r="I213" s="88" t="s">
        <v>126</v>
      </c>
      <c r="J213" s="88" t="s">
        <v>126</v>
      </c>
      <c r="K213" s="88"/>
      <c r="L213" s="88"/>
      <c r="M213" s="89"/>
      <c r="N213" s="31"/>
      <c r="O213" s="31"/>
      <c r="P213" s="31"/>
      <c r="Q213" s="89"/>
      <c r="R213" s="31"/>
      <c r="S213" s="97">
        <v>351</v>
      </c>
      <c r="T213" s="98">
        <v>25</v>
      </c>
      <c r="U213" s="98">
        <v>1</v>
      </c>
      <c r="V213" s="97">
        <v>88</v>
      </c>
      <c r="W213" s="55"/>
      <c r="X213" s="55"/>
      <c r="Y213" s="52"/>
      <c r="Z213" s="84"/>
    </row>
    <row r="214" s="66" customFormat="1" customHeight="1" spans="1:26">
      <c r="A214" s="32" t="s">
        <v>904</v>
      </c>
      <c r="B214" s="32"/>
      <c r="C214" s="79" t="s">
        <v>827</v>
      </c>
      <c r="D214" s="80" t="s">
        <v>905</v>
      </c>
      <c r="E214" s="81"/>
      <c r="F214" s="82"/>
      <c r="G214" s="75" t="s">
        <v>857</v>
      </c>
      <c r="H214" s="83">
        <v>39</v>
      </c>
      <c r="I214" s="88" t="s">
        <v>126</v>
      </c>
      <c r="J214" s="88" t="s">
        <v>126</v>
      </c>
      <c r="K214" s="88"/>
      <c r="L214" s="88"/>
      <c r="M214" s="89"/>
      <c r="N214" s="31"/>
      <c r="O214" s="31"/>
      <c r="P214" s="31"/>
      <c r="Q214" s="89"/>
      <c r="R214" s="31"/>
      <c r="S214" s="97">
        <v>624</v>
      </c>
      <c r="T214" s="98">
        <v>25</v>
      </c>
      <c r="U214" s="98">
        <v>1</v>
      </c>
      <c r="V214" s="97">
        <v>156</v>
      </c>
      <c r="W214" s="55"/>
      <c r="X214" s="55"/>
      <c r="Y214" s="52"/>
      <c r="Z214" s="84"/>
    </row>
    <row r="215" s="66" customFormat="1" customHeight="1" spans="1:26">
      <c r="A215" s="32" t="s">
        <v>906</v>
      </c>
      <c r="B215" s="32"/>
      <c r="C215" s="79" t="s">
        <v>827</v>
      </c>
      <c r="D215" s="80" t="s">
        <v>907</v>
      </c>
      <c r="E215" s="81"/>
      <c r="F215" s="82"/>
      <c r="G215" s="75" t="s">
        <v>857</v>
      </c>
      <c r="H215" s="83">
        <v>62</v>
      </c>
      <c r="I215" s="88" t="s">
        <v>126</v>
      </c>
      <c r="J215" s="88" t="s">
        <v>126</v>
      </c>
      <c r="K215" s="88"/>
      <c r="L215" s="88"/>
      <c r="M215" s="89"/>
      <c r="N215" s="31"/>
      <c r="O215" s="31"/>
      <c r="P215" s="31"/>
      <c r="Q215" s="89"/>
      <c r="R215" s="31"/>
      <c r="S215" s="97">
        <v>24118</v>
      </c>
      <c r="T215" s="98">
        <v>25</v>
      </c>
      <c r="U215" s="98">
        <v>1</v>
      </c>
      <c r="V215" s="97">
        <v>6030</v>
      </c>
      <c r="W215" s="55"/>
      <c r="X215" s="55"/>
      <c r="Y215" s="52"/>
      <c r="Z215" s="84"/>
    </row>
    <row r="216" s="66" customFormat="1" customHeight="1" spans="1:26">
      <c r="A216" s="32" t="s">
        <v>908</v>
      </c>
      <c r="B216" s="32"/>
      <c r="C216" s="79" t="s">
        <v>827</v>
      </c>
      <c r="D216" s="80" t="s">
        <v>909</v>
      </c>
      <c r="E216" s="81"/>
      <c r="F216" s="82"/>
      <c r="G216" s="75" t="s">
        <v>857</v>
      </c>
      <c r="H216" s="83">
        <v>1091</v>
      </c>
      <c r="I216" s="88" t="s">
        <v>126</v>
      </c>
      <c r="J216" s="88" t="s">
        <v>126</v>
      </c>
      <c r="K216" s="88"/>
      <c r="L216" s="88"/>
      <c r="M216" s="89"/>
      <c r="N216" s="31"/>
      <c r="O216" s="31"/>
      <c r="P216" s="31"/>
      <c r="Q216" s="89"/>
      <c r="R216" s="31"/>
      <c r="S216" s="97">
        <v>12001</v>
      </c>
      <c r="T216" s="98">
        <v>25</v>
      </c>
      <c r="U216" s="98">
        <v>1</v>
      </c>
      <c r="V216" s="97">
        <v>3000</v>
      </c>
      <c r="W216" s="55"/>
      <c r="X216" s="55"/>
      <c r="Y216" s="52"/>
      <c r="Z216" s="84"/>
    </row>
    <row r="217" s="66" customFormat="1" customHeight="1" spans="1:26">
      <c r="A217" s="32">
        <v>176</v>
      </c>
      <c r="B217" s="32" t="s">
        <v>910</v>
      </c>
      <c r="C217" s="79" t="s">
        <v>911</v>
      </c>
      <c r="D217" s="80"/>
      <c r="E217" s="81"/>
      <c r="F217" s="82"/>
      <c r="G217" s="75"/>
      <c r="H217" s="83"/>
      <c r="I217" s="88" t="s">
        <v>308</v>
      </c>
      <c r="J217" s="88" t="s">
        <v>308</v>
      </c>
      <c r="K217" s="88"/>
      <c r="L217" s="88"/>
      <c r="M217" s="89"/>
      <c r="N217" s="31"/>
      <c r="O217" s="31"/>
      <c r="P217" s="31"/>
      <c r="Q217" s="89">
        <v>144875</v>
      </c>
      <c r="R217" s="31">
        <v>88279.96</v>
      </c>
      <c r="S217" s="97"/>
      <c r="T217" s="98"/>
      <c r="U217" s="98"/>
      <c r="V217" s="97"/>
      <c r="W217" s="55">
        <v>-77176.96</v>
      </c>
      <c r="X217" s="55">
        <v>-0.874229666619695</v>
      </c>
      <c r="Y217" s="52"/>
      <c r="Z217" s="84"/>
    </row>
    <row r="218" s="66" customFormat="1" customHeight="1" spans="1:26">
      <c r="A218" s="32" t="s">
        <v>912</v>
      </c>
      <c r="B218" s="32"/>
      <c r="C218" s="79" t="s">
        <v>827</v>
      </c>
      <c r="D218" s="80" t="s">
        <v>913</v>
      </c>
      <c r="E218" s="81"/>
      <c r="F218" s="82"/>
      <c r="G218" s="75" t="s">
        <v>138</v>
      </c>
      <c r="H218" s="83">
        <v>31</v>
      </c>
      <c r="I218" s="88" t="s">
        <v>308</v>
      </c>
      <c r="J218" s="88" t="s">
        <v>308</v>
      </c>
      <c r="K218" s="88"/>
      <c r="L218" s="88"/>
      <c r="M218" s="89"/>
      <c r="N218" s="31"/>
      <c r="O218" s="31"/>
      <c r="P218" s="31"/>
      <c r="Q218" s="89"/>
      <c r="R218" s="31"/>
      <c r="S218" s="97">
        <v>4247</v>
      </c>
      <c r="T218" s="98">
        <v>32</v>
      </c>
      <c r="U218" s="98">
        <v>1</v>
      </c>
      <c r="V218" s="97">
        <v>1359</v>
      </c>
      <c r="W218" s="55"/>
      <c r="X218" s="55"/>
      <c r="Y218" s="52"/>
      <c r="Z218" s="84"/>
    </row>
    <row r="219" s="66" customFormat="1" customHeight="1" spans="1:26">
      <c r="A219" s="32" t="s">
        <v>914</v>
      </c>
      <c r="B219" s="32"/>
      <c r="C219" s="79" t="s">
        <v>827</v>
      </c>
      <c r="D219" s="80" t="s">
        <v>915</v>
      </c>
      <c r="E219" s="81"/>
      <c r="F219" s="82"/>
      <c r="G219" s="75" t="s">
        <v>138</v>
      </c>
      <c r="H219" s="83">
        <v>220</v>
      </c>
      <c r="I219" s="88" t="s">
        <v>308</v>
      </c>
      <c r="J219" s="88" t="s">
        <v>308</v>
      </c>
      <c r="K219" s="88"/>
      <c r="L219" s="88"/>
      <c r="M219" s="89"/>
      <c r="N219" s="31"/>
      <c r="O219" s="31"/>
      <c r="P219" s="31"/>
      <c r="Q219" s="89"/>
      <c r="R219" s="31"/>
      <c r="S219" s="97">
        <v>2640</v>
      </c>
      <c r="T219" s="98">
        <v>32</v>
      </c>
      <c r="U219" s="98">
        <v>1</v>
      </c>
      <c r="V219" s="97">
        <v>845</v>
      </c>
      <c r="W219" s="55"/>
      <c r="X219" s="55"/>
      <c r="Y219" s="52"/>
      <c r="Z219" s="84"/>
    </row>
    <row r="220" s="66" customFormat="1" customHeight="1" spans="1:26">
      <c r="A220" s="32" t="s">
        <v>916</v>
      </c>
      <c r="B220" s="32"/>
      <c r="C220" s="79" t="s">
        <v>832</v>
      </c>
      <c r="D220" s="80"/>
      <c r="E220" s="81"/>
      <c r="F220" s="82"/>
      <c r="G220" s="75" t="s">
        <v>138</v>
      </c>
      <c r="H220" s="83">
        <v>1200</v>
      </c>
      <c r="I220" s="88" t="s">
        <v>308</v>
      </c>
      <c r="J220" s="88" t="s">
        <v>308</v>
      </c>
      <c r="K220" s="88"/>
      <c r="L220" s="88"/>
      <c r="M220" s="89"/>
      <c r="N220" s="31"/>
      <c r="O220" s="31"/>
      <c r="P220" s="31"/>
      <c r="Q220" s="89"/>
      <c r="R220" s="31"/>
      <c r="S220" s="97">
        <v>48000</v>
      </c>
      <c r="T220" s="98">
        <v>15</v>
      </c>
      <c r="U220" s="98">
        <v>1</v>
      </c>
      <c r="V220" s="97">
        <v>7200</v>
      </c>
      <c r="W220" s="55"/>
      <c r="X220" s="55"/>
      <c r="Y220" s="52"/>
      <c r="Z220" s="84"/>
    </row>
    <row r="221" s="66" customFormat="1" customHeight="1" spans="1:26">
      <c r="A221" s="32" t="s">
        <v>917</v>
      </c>
      <c r="B221" s="32"/>
      <c r="C221" s="79" t="s">
        <v>834</v>
      </c>
      <c r="D221" s="80"/>
      <c r="E221" s="81"/>
      <c r="F221" s="82"/>
      <c r="G221" s="75" t="s">
        <v>396</v>
      </c>
      <c r="H221" s="83">
        <v>1</v>
      </c>
      <c r="I221" s="88" t="s">
        <v>308</v>
      </c>
      <c r="J221" s="88" t="s">
        <v>308</v>
      </c>
      <c r="K221" s="88"/>
      <c r="L221" s="88"/>
      <c r="M221" s="89"/>
      <c r="N221" s="31"/>
      <c r="O221" s="31"/>
      <c r="P221" s="31"/>
      <c r="Q221" s="89"/>
      <c r="R221" s="31"/>
      <c r="S221" s="97">
        <v>5310</v>
      </c>
      <c r="T221" s="98">
        <v>32</v>
      </c>
      <c r="U221" s="98">
        <v>1</v>
      </c>
      <c r="V221" s="97">
        <v>1699</v>
      </c>
      <c r="W221" s="55"/>
      <c r="X221" s="55"/>
      <c r="Y221" s="52"/>
      <c r="Z221" s="84"/>
    </row>
    <row r="222" s="66" customFormat="1" customHeight="1" spans="1:26">
      <c r="A222" s="32">
        <v>177</v>
      </c>
      <c r="B222" s="32" t="s">
        <v>918</v>
      </c>
      <c r="C222" s="79" t="s">
        <v>919</v>
      </c>
      <c r="D222" s="80"/>
      <c r="E222" s="81"/>
      <c r="F222" s="82"/>
      <c r="G222" s="75"/>
      <c r="H222" s="83"/>
      <c r="I222" s="88" t="s">
        <v>308</v>
      </c>
      <c r="J222" s="88" t="s">
        <v>308</v>
      </c>
      <c r="K222" s="88"/>
      <c r="L222" s="88"/>
      <c r="M222" s="89"/>
      <c r="N222" s="31"/>
      <c r="O222" s="31"/>
      <c r="P222" s="31"/>
      <c r="Q222" s="89">
        <v>187989</v>
      </c>
      <c r="R222" s="31">
        <v>114551.89</v>
      </c>
      <c r="S222" s="97"/>
      <c r="T222" s="98"/>
      <c r="U222" s="98"/>
      <c r="V222" s="97">
        <v>0</v>
      </c>
      <c r="W222" s="55">
        <v>-97790.89</v>
      </c>
      <c r="X222" s="55">
        <v>-0.853682030038963</v>
      </c>
      <c r="Y222" s="52"/>
      <c r="Z222" s="84"/>
    </row>
    <row r="223" s="66" customFormat="1" customHeight="1" spans="1:26">
      <c r="A223" s="32" t="s">
        <v>920</v>
      </c>
      <c r="B223" s="32"/>
      <c r="C223" s="79" t="s">
        <v>827</v>
      </c>
      <c r="D223" s="80" t="s">
        <v>913</v>
      </c>
      <c r="E223" s="81"/>
      <c r="F223" s="82"/>
      <c r="G223" s="75" t="s">
        <v>138</v>
      </c>
      <c r="H223" s="83">
        <v>138</v>
      </c>
      <c r="I223" s="88" t="s">
        <v>308</v>
      </c>
      <c r="J223" s="88" t="s">
        <v>308</v>
      </c>
      <c r="K223" s="88"/>
      <c r="L223" s="88"/>
      <c r="M223" s="89"/>
      <c r="N223" s="31"/>
      <c r="O223" s="31"/>
      <c r="P223" s="31"/>
      <c r="Q223" s="89"/>
      <c r="R223" s="31"/>
      <c r="S223" s="97">
        <v>18906</v>
      </c>
      <c r="T223" s="98">
        <v>32</v>
      </c>
      <c r="U223" s="98">
        <v>1</v>
      </c>
      <c r="V223" s="97">
        <v>6050</v>
      </c>
      <c r="W223" s="55"/>
      <c r="X223" s="55"/>
      <c r="Y223" s="52"/>
      <c r="Z223" s="84"/>
    </row>
    <row r="224" s="66" customFormat="1" customHeight="1" spans="1:26">
      <c r="A224" s="32" t="s">
        <v>921</v>
      </c>
      <c r="B224" s="32"/>
      <c r="C224" s="79" t="s">
        <v>827</v>
      </c>
      <c r="D224" s="80" t="s">
        <v>915</v>
      </c>
      <c r="E224" s="81"/>
      <c r="F224" s="82"/>
      <c r="G224" s="75" t="s">
        <v>138</v>
      </c>
      <c r="H224" s="83">
        <v>300</v>
      </c>
      <c r="I224" s="88" t="s">
        <v>308</v>
      </c>
      <c r="J224" s="88" t="s">
        <v>308</v>
      </c>
      <c r="K224" s="88"/>
      <c r="L224" s="88"/>
      <c r="M224" s="89"/>
      <c r="N224" s="31"/>
      <c r="O224" s="31"/>
      <c r="P224" s="31"/>
      <c r="Q224" s="89"/>
      <c r="R224" s="31"/>
      <c r="S224" s="97">
        <v>3600</v>
      </c>
      <c r="T224" s="98">
        <v>32</v>
      </c>
      <c r="U224" s="98">
        <v>1</v>
      </c>
      <c r="V224" s="97">
        <v>1152</v>
      </c>
      <c r="W224" s="55"/>
      <c r="X224" s="55"/>
      <c r="Y224" s="52"/>
      <c r="Z224" s="84"/>
    </row>
    <row r="225" s="66" customFormat="1" customHeight="1" spans="1:26">
      <c r="A225" s="32" t="s">
        <v>922</v>
      </c>
      <c r="B225" s="32"/>
      <c r="C225" s="79" t="s">
        <v>832</v>
      </c>
      <c r="D225" s="80"/>
      <c r="E225" s="81"/>
      <c r="F225" s="82"/>
      <c r="G225" s="75" t="s">
        <v>138</v>
      </c>
      <c r="H225" s="83">
        <v>1310</v>
      </c>
      <c r="I225" s="88" t="s">
        <v>308</v>
      </c>
      <c r="J225" s="88" t="s">
        <v>308</v>
      </c>
      <c r="K225" s="88"/>
      <c r="L225" s="88"/>
      <c r="M225" s="89"/>
      <c r="N225" s="31"/>
      <c r="O225" s="31"/>
      <c r="P225" s="31"/>
      <c r="Q225" s="89"/>
      <c r="R225" s="31"/>
      <c r="S225" s="97">
        <v>52400</v>
      </c>
      <c r="T225" s="98">
        <v>15</v>
      </c>
      <c r="U225" s="98">
        <v>1</v>
      </c>
      <c r="V225" s="97">
        <v>7860</v>
      </c>
      <c r="W225" s="55"/>
      <c r="X225" s="55"/>
      <c r="Y225" s="52"/>
      <c r="Z225" s="84"/>
    </row>
    <row r="226" s="66" customFormat="1" customHeight="1" spans="1:26">
      <c r="A226" s="32" t="s">
        <v>923</v>
      </c>
      <c r="B226" s="32"/>
      <c r="C226" s="79" t="s">
        <v>834</v>
      </c>
      <c r="D226" s="80"/>
      <c r="E226" s="81"/>
      <c r="F226" s="82"/>
      <c r="G226" s="75" t="s">
        <v>396</v>
      </c>
      <c r="H226" s="83">
        <v>1</v>
      </c>
      <c r="I226" s="88" t="s">
        <v>308</v>
      </c>
      <c r="J226" s="88" t="s">
        <v>308</v>
      </c>
      <c r="K226" s="88"/>
      <c r="L226" s="88"/>
      <c r="M226" s="89"/>
      <c r="N226" s="31"/>
      <c r="O226" s="31"/>
      <c r="P226" s="31"/>
      <c r="Q226" s="89"/>
      <c r="R226" s="31"/>
      <c r="S226" s="97">
        <v>5310</v>
      </c>
      <c r="T226" s="98">
        <v>32</v>
      </c>
      <c r="U226" s="98">
        <v>1</v>
      </c>
      <c r="V226" s="97">
        <v>1699</v>
      </c>
      <c r="W226" s="55"/>
      <c r="X226" s="55"/>
      <c r="Y226" s="52"/>
      <c r="Z226" s="84"/>
    </row>
    <row r="227" s="66" customFormat="1" customHeight="1" spans="1:26">
      <c r="A227" s="32"/>
      <c r="B227" s="32"/>
      <c r="C227" s="79"/>
      <c r="D227" s="80"/>
      <c r="E227" s="81"/>
      <c r="F227" s="82"/>
      <c r="G227" s="75"/>
      <c r="H227" s="83"/>
      <c r="I227" s="88"/>
      <c r="J227" s="88"/>
      <c r="K227" s="88"/>
      <c r="L227" s="88"/>
      <c r="M227" s="89"/>
      <c r="N227" s="31"/>
      <c r="O227" s="31"/>
      <c r="P227" s="31"/>
      <c r="Q227" s="89"/>
      <c r="R227" s="31"/>
      <c r="S227" s="97"/>
      <c r="T227" s="98"/>
      <c r="U227" s="98"/>
      <c r="V227" s="97"/>
      <c r="W227" s="55"/>
      <c r="X227" s="55"/>
      <c r="Y227" s="52"/>
      <c r="Z227" s="84"/>
    </row>
    <row r="228" s="66" customFormat="1" customHeight="1" spans="1:26">
      <c r="A228" s="32"/>
      <c r="B228" s="32"/>
      <c r="C228" s="79"/>
      <c r="D228" s="80"/>
      <c r="E228" s="81"/>
      <c r="F228" s="82"/>
      <c r="G228" s="75"/>
      <c r="H228" s="83"/>
      <c r="I228" s="88"/>
      <c r="J228" s="88"/>
      <c r="K228" s="88"/>
      <c r="L228" s="88"/>
      <c r="M228" s="89"/>
      <c r="N228" s="31"/>
      <c r="O228" s="31"/>
      <c r="P228" s="31"/>
      <c r="Q228" s="89"/>
      <c r="R228" s="31"/>
      <c r="S228" s="97"/>
      <c r="T228" s="98"/>
      <c r="U228" s="98"/>
      <c r="V228" s="97"/>
      <c r="W228" s="55"/>
      <c r="X228" s="55"/>
      <c r="Y228" s="52"/>
      <c r="Z228" s="84"/>
    </row>
    <row r="229" s="66" customFormat="1" customHeight="1" spans="1:26">
      <c r="A229" s="32"/>
      <c r="B229" s="32"/>
      <c r="C229" s="81"/>
      <c r="D229" s="80"/>
      <c r="E229" s="81"/>
      <c r="F229" s="82"/>
      <c r="G229" s="75"/>
      <c r="H229" s="83"/>
      <c r="I229" s="88"/>
      <c r="J229" s="88"/>
      <c r="K229" s="88"/>
      <c r="L229" s="88"/>
      <c r="M229" s="89"/>
      <c r="N229" s="31"/>
      <c r="O229" s="31"/>
      <c r="P229" s="31"/>
      <c r="Q229" s="89"/>
      <c r="R229" s="31"/>
      <c r="S229" s="120"/>
      <c r="T229" s="121"/>
      <c r="U229" s="121"/>
      <c r="V229" s="122"/>
      <c r="W229" s="55"/>
      <c r="X229" s="55"/>
      <c r="Y229" s="55"/>
      <c r="Z229" s="105"/>
    </row>
    <row r="230" s="66" customFormat="1" customHeight="1" spans="1:26">
      <c r="A230" s="32"/>
      <c r="B230" s="32"/>
      <c r="C230" s="81"/>
      <c r="D230" s="80"/>
      <c r="E230" s="81"/>
      <c r="F230" s="82"/>
      <c r="G230" s="75"/>
      <c r="H230" s="83"/>
      <c r="I230" s="88"/>
      <c r="J230" s="88"/>
      <c r="K230" s="88"/>
      <c r="L230" s="88"/>
      <c r="M230" s="89"/>
      <c r="N230" s="31"/>
      <c r="O230" s="31"/>
      <c r="P230" s="31"/>
      <c r="Q230" s="89"/>
      <c r="R230" s="31"/>
      <c r="S230" s="120"/>
      <c r="T230" s="121"/>
      <c r="U230" s="121"/>
      <c r="V230" s="122"/>
      <c r="W230" s="55"/>
      <c r="X230" s="55"/>
      <c r="Y230" s="55"/>
      <c r="Z230" s="105"/>
    </row>
    <row r="231" s="66" customFormat="1" customHeight="1" spans="1:26">
      <c r="A231" s="32"/>
      <c r="B231" s="32"/>
      <c r="C231" s="81"/>
      <c r="D231" s="80"/>
      <c r="E231" s="81"/>
      <c r="F231" s="82"/>
      <c r="G231" s="75"/>
      <c r="H231" s="83"/>
      <c r="I231" s="88"/>
      <c r="J231" s="88"/>
      <c r="K231" s="88"/>
      <c r="L231" s="88"/>
      <c r="M231" s="89"/>
      <c r="N231" s="31"/>
      <c r="O231" s="31"/>
      <c r="P231" s="31"/>
      <c r="Q231" s="89"/>
      <c r="R231" s="31"/>
      <c r="S231" s="120"/>
      <c r="T231" s="121"/>
      <c r="U231" s="121"/>
      <c r="V231" s="122"/>
      <c r="W231" s="55"/>
      <c r="X231" s="55"/>
      <c r="Y231" s="55"/>
      <c r="Z231" s="105"/>
    </row>
    <row r="232" s="66" customFormat="1" customHeight="1" spans="1:26">
      <c r="A232" s="32"/>
      <c r="B232" s="32"/>
      <c r="C232" s="105"/>
      <c r="D232" s="80"/>
      <c r="E232" s="81"/>
      <c r="F232" s="106"/>
      <c r="G232" s="75"/>
      <c r="H232" s="83"/>
      <c r="I232" s="88"/>
      <c r="J232" s="88"/>
      <c r="K232" s="88"/>
      <c r="L232" s="88"/>
      <c r="M232" s="89"/>
      <c r="N232" s="31"/>
      <c r="O232" s="31"/>
      <c r="P232" s="31"/>
      <c r="Q232" s="89"/>
      <c r="R232" s="31"/>
      <c r="S232" s="120"/>
      <c r="T232" s="121"/>
      <c r="U232" s="121"/>
      <c r="V232" s="122"/>
      <c r="W232" s="55"/>
      <c r="X232" s="55"/>
      <c r="Y232" s="55"/>
      <c r="Z232" s="105"/>
    </row>
    <row r="233" s="66" customFormat="1" customHeight="1" spans="1:26">
      <c r="A233" s="32"/>
      <c r="B233" s="32"/>
      <c r="C233" s="107"/>
      <c r="D233" s="107"/>
      <c r="E233" s="107"/>
      <c r="F233" s="82"/>
      <c r="G233" s="75"/>
      <c r="H233" s="83"/>
      <c r="I233" s="88"/>
      <c r="J233" s="88"/>
      <c r="K233" s="88"/>
      <c r="L233" s="88"/>
      <c r="M233" s="89"/>
      <c r="N233" s="31"/>
      <c r="O233" s="31"/>
      <c r="P233" s="31"/>
      <c r="Q233" s="89"/>
      <c r="R233" s="31"/>
      <c r="S233" s="120"/>
      <c r="T233" s="121"/>
      <c r="U233" s="121"/>
      <c r="V233" s="122"/>
      <c r="W233" s="55"/>
      <c r="X233" s="55"/>
      <c r="Y233" s="55"/>
      <c r="Z233" s="105"/>
    </row>
    <row r="234" s="66" customFormat="1" customHeight="1" spans="1:26">
      <c r="A234" s="32"/>
      <c r="B234" s="32"/>
      <c r="C234" s="81"/>
      <c r="D234" s="80"/>
      <c r="E234" s="81"/>
      <c r="F234" s="82"/>
      <c r="G234" s="75"/>
      <c r="H234" s="83"/>
      <c r="I234" s="88"/>
      <c r="J234" s="88"/>
      <c r="K234" s="88"/>
      <c r="L234" s="88"/>
      <c r="M234" s="89"/>
      <c r="N234" s="31"/>
      <c r="O234" s="31"/>
      <c r="P234" s="31"/>
      <c r="Q234" s="89"/>
      <c r="R234" s="31"/>
      <c r="S234" s="120"/>
      <c r="T234" s="121"/>
      <c r="U234" s="121"/>
      <c r="V234" s="122"/>
      <c r="W234" s="55"/>
      <c r="X234" s="55"/>
      <c r="Y234" s="55"/>
      <c r="Z234" s="105"/>
    </row>
    <row r="235" s="66" customFormat="1" customHeight="1" spans="1:26">
      <c r="A235" s="108" t="s">
        <v>73</v>
      </c>
      <c r="B235" s="109"/>
      <c r="C235" s="110"/>
      <c r="D235" s="111"/>
      <c r="E235" s="112"/>
      <c r="F235" s="113"/>
      <c r="G235" s="75"/>
      <c r="H235" s="31"/>
      <c r="I235" s="88"/>
      <c r="J235" s="88"/>
      <c r="K235" s="88"/>
      <c r="L235" s="88"/>
      <c r="M235" s="31">
        <v>0</v>
      </c>
      <c r="N235" s="31">
        <v>0</v>
      </c>
      <c r="O235" s="31">
        <v>0</v>
      </c>
      <c r="P235" s="31">
        <v>0</v>
      </c>
      <c r="Q235" s="31">
        <v>14251172.45</v>
      </c>
      <c r="R235" s="31">
        <v>4534475.84</v>
      </c>
      <c r="S235" s="31">
        <v>11099585</v>
      </c>
      <c r="T235" s="32"/>
      <c r="U235" s="32"/>
      <c r="V235" s="31">
        <v>2565238</v>
      </c>
      <c r="W235" s="55">
        <v>-1969237.84</v>
      </c>
      <c r="X235" s="55">
        <v>-43.4281250906389</v>
      </c>
      <c r="Y235" s="55"/>
      <c r="Z235" s="105"/>
    </row>
    <row r="236" s="66" customFormat="1" customHeight="1" spans="1:26">
      <c r="A236" s="114" t="s">
        <v>924</v>
      </c>
      <c r="B236" s="115"/>
      <c r="C236" s="116"/>
      <c r="D236" s="111"/>
      <c r="E236" s="112"/>
      <c r="F236" s="113"/>
      <c r="G236" s="75"/>
      <c r="H236" s="32"/>
      <c r="I236" s="88"/>
      <c r="J236" s="88"/>
      <c r="K236" s="88"/>
      <c r="L236" s="88"/>
      <c r="M236" s="31"/>
      <c r="N236" s="31"/>
      <c r="O236" s="31"/>
      <c r="P236" s="31"/>
      <c r="Q236" s="31">
        <v>0</v>
      </c>
      <c r="R236" s="31">
        <v>0</v>
      </c>
      <c r="S236" s="120"/>
      <c r="T236" s="32"/>
      <c r="U236" s="32"/>
      <c r="V236" s="122"/>
      <c r="W236" s="55">
        <v>0</v>
      </c>
      <c r="X236" s="55" t="s">
        <v>18</v>
      </c>
      <c r="Y236" s="55"/>
      <c r="Z236" s="105"/>
    </row>
    <row r="237" ht="14.25" customHeight="1" spans="1:26">
      <c r="A237" s="108" t="s">
        <v>73</v>
      </c>
      <c r="B237" s="109"/>
      <c r="C237" s="110"/>
      <c r="D237" s="32"/>
      <c r="E237" s="32"/>
      <c r="F237" s="117"/>
      <c r="G237" s="32"/>
      <c r="H237" s="33"/>
      <c r="I237" s="32"/>
      <c r="J237" s="119"/>
      <c r="K237" s="119"/>
      <c r="L237" s="119"/>
      <c r="M237" s="33">
        <v>0</v>
      </c>
      <c r="N237" s="33">
        <v>0</v>
      </c>
      <c r="O237" s="33">
        <v>0</v>
      </c>
      <c r="P237" s="33">
        <v>0</v>
      </c>
      <c r="Q237" s="33">
        <f>Q235</f>
        <v>14251172.45</v>
      </c>
      <c r="R237" s="33">
        <v>4534475.84</v>
      </c>
      <c r="S237" s="33">
        <v>11099585</v>
      </c>
      <c r="T237" s="33"/>
      <c r="U237" s="33"/>
      <c r="V237" s="33">
        <v>2565238</v>
      </c>
      <c r="W237" s="55">
        <v>-1969237.84</v>
      </c>
      <c r="X237" s="55">
        <v>-43.4281250906389</v>
      </c>
      <c r="Y237" s="55"/>
      <c r="Z237" s="123"/>
    </row>
    <row r="238" ht="14.25" customHeight="1" spans="1:26">
      <c r="A238" s="118" t="s">
        <v>75</v>
      </c>
      <c r="S238" s="60" t="s">
        <v>925</v>
      </c>
      <c r="Z238" s="124"/>
    </row>
  </sheetData>
  <mergeCells count="24">
    <mergeCell ref="A2:Z2"/>
    <mergeCell ref="M4:N4"/>
    <mergeCell ref="O4:P4"/>
    <mergeCell ref="Q4:R4"/>
    <mergeCell ref="S4:V4"/>
    <mergeCell ref="A235:C235"/>
    <mergeCell ref="A236:C236"/>
    <mergeCell ref="A237:C23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W4:W5"/>
    <mergeCell ref="X4:X5"/>
    <mergeCell ref="Y4:Y5"/>
    <mergeCell ref="Z4:Z5"/>
  </mergeCells>
  <hyperlinks>
    <hyperlink ref="A1" location="索引目录!E38" display="返回索引页"/>
    <hyperlink ref="B1" location="固定资产汇总!B15" display="返回"/>
  </hyperlinks>
  <printOptions horizontalCentered="1"/>
  <pageMargins left="0.24" right="0.17" top="0.866141732283464" bottom="0.866141732283464" header="0.866141732283464" footer="0.511811023622047"/>
  <pageSetup paperSize="9" scale="76" fitToHeight="0" orientation="landscape" horizontalDpi="600" verticalDpi="600"/>
  <headerFooter alignWithMargins="0" scaleWithDoc="0">
    <oddHeader>&amp;R&amp;"宋体,常规"&amp;10表&amp;"Times New Roman,常规"4-6-4
&amp;"宋体,常规"共&amp;"Times New Roman,常规"&amp;N&amp;"宋体,常规"页第&amp;"Times New Roman,常规"&amp;P&amp;"宋体,常规"页</oddHead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29"/>
  <sheetViews>
    <sheetView zoomScaleSheetLayoutView="60" workbookViewId="0">
      <pane ySplit="5" topLeftCell="A6" activePane="bottomLeft" state="frozen"/>
      <selection/>
      <selection pane="bottomLeft" activeCell="I16" sqref="I16:I25"/>
    </sheetView>
  </sheetViews>
  <sheetFormatPr defaultColWidth="9" defaultRowHeight="15.75" customHeight="1"/>
  <cols>
    <col min="1" max="1" width="4.25" style="3" customWidth="1"/>
    <col min="2" max="2" width="7.875" style="3" customWidth="1"/>
    <col min="3" max="3" width="9.625" style="3" customWidth="1"/>
    <col min="4" max="4" width="12.25" style="3" customWidth="1"/>
    <col min="5" max="5" width="10.75" style="3" customWidth="1"/>
    <col min="6" max="6" width="11.5" style="3" customWidth="1"/>
    <col min="7" max="7" width="9.625" style="3" hidden="1" customWidth="1"/>
    <col min="8" max="8" width="9.5" style="3" hidden="1" customWidth="1" outlineLevel="1"/>
    <col min="9" max="9" width="8.25" style="3" customWidth="1" collapsed="1"/>
    <col min="10" max="10" width="4.25" style="3" customWidth="1"/>
    <col min="11" max="11" width="5.125" style="3"/>
    <col min="12" max="12" width="8.5" style="3" customWidth="1"/>
    <col min="13" max="13" width="7.625" style="3" customWidth="1"/>
    <col min="14" max="14" width="9" style="3" customWidth="1"/>
    <col min="15" max="15" width="7.75" style="3" hidden="1" customWidth="1" outlineLevel="1"/>
    <col min="16" max="16" width="7.25" style="3" hidden="1" customWidth="1" outlineLevel="1"/>
    <col min="17" max="20" width="8.75" style="3" hidden="1" customWidth="1" outlineLevel="1"/>
    <col min="21" max="24" width="11" style="3" hidden="1" customWidth="1" outlineLevel="1"/>
    <col min="25" max="25" width="11" style="3" customWidth="1" collapsed="1"/>
    <col min="26" max="26" width="11.625" style="3" customWidth="1"/>
    <col min="27" max="27" width="10.125" style="3" customWidth="1"/>
    <col min="28" max="29" width="7.75" style="3" hidden="1" customWidth="1"/>
    <col min="30" max="30" width="10.125" style="3" customWidth="1"/>
    <col min="31" max="31" width="10.125" style="3" hidden="1" customWidth="1"/>
    <col min="32" max="32" width="6.75" style="3" hidden="1" customWidth="1"/>
    <col min="33" max="33" width="12.875" style="3" customWidth="1"/>
    <col min="34" max="34" width="4.75" style="3" customWidth="1"/>
    <col min="35" max="48" width="9" style="3" customWidth="1"/>
    <col min="49" max="233" width="9" style="3"/>
  </cols>
  <sheetData>
    <row r="1" ht="14.25" customHeight="1" spans="1:32">
      <c r="A1" s="4" t="s">
        <v>0</v>
      </c>
      <c r="B1" s="4"/>
      <c r="C1" s="5" t="s">
        <v>31</v>
      </c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="1" customFormat="1" ht="30" customHeight="1" spans="1:33">
      <c r="A2" s="7" t="s">
        <v>926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customHeight="1" spans="1:33">
      <c r="A3" s="8" t="s">
        <v>2</v>
      </c>
      <c r="B3" s="8"/>
      <c r="AF3" s="42"/>
      <c r="AG3" s="42" t="s">
        <v>33</v>
      </c>
    </row>
    <row r="4" s="2" customFormat="1" customHeight="1" spans="1:33">
      <c r="A4" s="9" t="s">
        <v>34</v>
      </c>
      <c r="B4" s="10" t="s">
        <v>927</v>
      </c>
      <c r="C4" s="9" t="s">
        <v>928</v>
      </c>
      <c r="D4" s="10" t="s">
        <v>119</v>
      </c>
      <c r="E4" s="11" t="s">
        <v>929</v>
      </c>
      <c r="F4" s="11" t="s">
        <v>36</v>
      </c>
      <c r="G4" s="12" t="s">
        <v>930</v>
      </c>
      <c r="H4" s="13" t="s">
        <v>112</v>
      </c>
      <c r="I4" s="11" t="s">
        <v>382</v>
      </c>
      <c r="J4" s="11" t="s">
        <v>37</v>
      </c>
      <c r="K4" s="11" t="s">
        <v>43</v>
      </c>
      <c r="L4" s="11" t="s">
        <v>383</v>
      </c>
      <c r="M4" s="11" t="s">
        <v>384</v>
      </c>
      <c r="N4" s="11" t="s">
        <v>931</v>
      </c>
      <c r="O4" s="12" t="s">
        <v>932</v>
      </c>
      <c r="P4" s="12" t="s">
        <v>933</v>
      </c>
      <c r="Q4" s="12" t="s">
        <v>934</v>
      </c>
      <c r="R4" s="12" t="s">
        <v>935</v>
      </c>
      <c r="S4" s="12" t="s">
        <v>936</v>
      </c>
      <c r="T4" s="12" t="s">
        <v>117</v>
      </c>
      <c r="U4" s="9" t="s">
        <v>6</v>
      </c>
      <c r="V4" s="14"/>
      <c r="W4" s="26" t="s">
        <v>41</v>
      </c>
      <c r="X4" s="28"/>
      <c r="Y4" s="43" t="s">
        <v>7</v>
      </c>
      <c r="Z4" s="44"/>
      <c r="AA4" s="9" t="s">
        <v>8</v>
      </c>
      <c r="AB4" s="14"/>
      <c r="AC4" s="14"/>
      <c r="AD4" s="14"/>
      <c r="AE4" s="45" t="s">
        <v>9</v>
      </c>
      <c r="AF4" s="46" t="s">
        <v>79</v>
      </c>
      <c r="AG4" s="11" t="s">
        <v>42</v>
      </c>
    </row>
    <row r="5" s="2" customFormat="1" customHeight="1" spans="1:37">
      <c r="A5" s="14"/>
      <c r="B5" s="15"/>
      <c r="C5" s="14"/>
      <c r="D5" s="15"/>
      <c r="E5" s="14"/>
      <c r="F5" s="14"/>
      <c r="G5" s="16"/>
      <c r="H5" s="17"/>
      <c r="I5" s="14"/>
      <c r="J5" s="14"/>
      <c r="K5" s="14"/>
      <c r="L5" s="14"/>
      <c r="M5" s="14"/>
      <c r="N5" s="14"/>
      <c r="O5" s="16"/>
      <c r="P5" s="16"/>
      <c r="Q5" s="16"/>
      <c r="R5" s="16"/>
      <c r="S5" s="16"/>
      <c r="T5" s="16"/>
      <c r="U5" s="9" t="s">
        <v>120</v>
      </c>
      <c r="V5" s="9" t="s">
        <v>121</v>
      </c>
      <c r="W5" s="9" t="s">
        <v>120</v>
      </c>
      <c r="X5" s="9" t="s">
        <v>121</v>
      </c>
      <c r="Y5" s="9" t="s">
        <v>120</v>
      </c>
      <c r="Z5" s="9" t="s">
        <v>121</v>
      </c>
      <c r="AA5" s="9" t="s">
        <v>120</v>
      </c>
      <c r="AB5" s="9" t="s">
        <v>122</v>
      </c>
      <c r="AC5" s="9" t="s">
        <v>47</v>
      </c>
      <c r="AD5" s="9" t="s">
        <v>121</v>
      </c>
      <c r="AE5" s="47"/>
      <c r="AF5" s="48"/>
      <c r="AG5" s="14"/>
      <c r="AI5" s="61"/>
      <c r="AJ5" s="61"/>
      <c r="AK5" s="61"/>
    </row>
    <row r="6" customHeight="1" spans="1:33">
      <c r="A6" s="18">
        <v>1</v>
      </c>
      <c r="B6" s="18" t="s">
        <v>937</v>
      </c>
      <c r="C6" s="19" t="s">
        <v>938</v>
      </c>
      <c r="D6" s="19" t="s">
        <v>939</v>
      </c>
      <c r="E6" s="19" t="s">
        <v>940</v>
      </c>
      <c r="F6" s="19" t="s">
        <v>941</v>
      </c>
      <c r="G6" s="19"/>
      <c r="H6" s="20" t="s">
        <v>389</v>
      </c>
      <c r="I6" s="19" t="s">
        <v>942</v>
      </c>
      <c r="J6" s="19" t="s">
        <v>93</v>
      </c>
      <c r="K6" s="18">
        <v>1</v>
      </c>
      <c r="L6" s="30">
        <v>40450</v>
      </c>
      <c r="M6" s="30">
        <v>40450</v>
      </c>
      <c r="N6" s="18">
        <v>106698</v>
      </c>
      <c r="O6" s="18"/>
      <c r="P6" s="18"/>
      <c r="Q6" s="18"/>
      <c r="R6" s="18"/>
      <c r="S6" s="18"/>
      <c r="T6" s="18"/>
      <c r="U6" s="38"/>
      <c r="V6" s="38"/>
      <c r="W6" s="38"/>
      <c r="X6" s="38"/>
      <c r="Y6" s="49">
        <v>176714</v>
      </c>
      <c r="Z6" s="49">
        <v>36140.69</v>
      </c>
      <c r="AA6" s="38">
        <v>146518</v>
      </c>
      <c r="AB6" s="50">
        <v>21</v>
      </c>
      <c r="AC6" s="51">
        <v>1</v>
      </c>
      <c r="AD6" s="38">
        <v>30769</v>
      </c>
      <c r="AE6" s="52">
        <v>-5371.69</v>
      </c>
      <c r="AF6" s="52">
        <v>-14.8632746082048</v>
      </c>
      <c r="AG6" s="62"/>
    </row>
    <row r="7" customHeight="1" spans="1:33">
      <c r="A7" s="14"/>
      <c r="B7" s="14"/>
      <c r="C7" s="9"/>
      <c r="D7" s="9"/>
      <c r="E7" s="9"/>
      <c r="F7" s="9"/>
      <c r="G7" s="9"/>
      <c r="H7" s="21"/>
      <c r="I7" s="9"/>
      <c r="J7" s="9"/>
      <c r="K7" s="14"/>
      <c r="L7" s="14"/>
      <c r="M7" s="14"/>
      <c r="N7" s="14"/>
      <c r="O7" s="14"/>
      <c r="P7" s="14"/>
      <c r="Q7" s="14"/>
      <c r="R7" s="14"/>
      <c r="S7" s="14"/>
      <c r="T7" s="14"/>
      <c r="U7" s="39"/>
      <c r="V7" s="39"/>
      <c r="W7" s="39"/>
      <c r="X7" s="39"/>
      <c r="Y7" s="53"/>
      <c r="Z7" s="53"/>
      <c r="AA7" s="39"/>
      <c r="AB7" s="54"/>
      <c r="AC7" s="54"/>
      <c r="AD7" s="39"/>
      <c r="AE7" s="55"/>
      <c r="AF7" s="55"/>
      <c r="AG7" s="63"/>
    </row>
    <row r="8" customHeight="1" spans="1:33">
      <c r="A8" s="14"/>
      <c r="B8" s="14"/>
      <c r="C8" s="9"/>
      <c r="D8" s="9"/>
      <c r="E8" s="9"/>
      <c r="F8" s="9"/>
      <c r="G8" s="9"/>
      <c r="H8" s="22"/>
      <c r="I8" s="9"/>
      <c r="J8" s="9"/>
      <c r="K8" s="14"/>
      <c r="L8" s="14"/>
      <c r="M8" s="14"/>
      <c r="N8" s="14"/>
      <c r="O8" s="14"/>
      <c r="P8" s="14"/>
      <c r="Q8" s="14"/>
      <c r="R8" s="14"/>
      <c r="S8" s="14"/>
      <c r="T8" s="14"/>
      <c r="U8" s="39"/>
      <c r="V8" s="39"/>
      <c r="W8" s="39"/>
      <c r="X8" s="39"/>
      <c r="Y8" s="53"/>
      <c r="Z8" s="53"/>
      <c r="AA8" s="39"/>
      <c r="AB8" s="54"/>
      <c r="AC8" s="54"/>
      <c r="AD8" s="39"/>
      <c r="AE8" s="55"/>
      <c r="AF8" s="55"/>
      <c r="AG8" s="63"/>
    </row>
    <row r="9" customHeight="1" spans="1:33">
      <c r="A9" s="14"/>
      <c r="B9" s="14"/>
      <c r="C9" s="9"/>
      <c r="D9" s="9"/>
      <c r="E9" s="9"/>
      <c r="F9" s="9"/>
      <c r="G9" s="9"/>
      <c r="H9" s="21"/>
      <c r="I9" s="9"/>
      <c r="J9" s="9"/>
      <c r="K9" s="14"/>
      <c r="L9" s="14"/>
      <c r="M9" s="14"/>
      <c r="N9" s="14"/>
      <c r="O9" s="14"/>
      <c r="P9" s="14"/>
      <c r="Q9" s="14"/>
      <c r="R9" s="14"/>
      <c r="S9" s="14"/>
      <c r="T9" s="14"/>
      <c r="U9" s="39"/>
      <c r="V9" s="39"/>
      <c r="W9" s="39"/>
      <c r="X9" s="39"/>
      <c r="Y9" s="53"/>
      <c r="Z9" s="53"/>
      <c r="AA9" s="39"/>
      <c r="AB9" s="54"/>
      <c r="AC9" s="54"/>
      <c r="AD9" s="39"/>
      <c r="AE9" s="55"/>
      <c r="AF9" s="55"/>
      <c r="AG9" s="64"/>
    </row>
    <row r="10" customHeight="1" spans="1:33">
      <c r="A10" s="14"/>
      <c r="B10" s="14"/>
      <c r="C10" s="9"/>
      <c r="D10" s="9"/>
      <c r="E10" s="9"/>
      <c r="F10" s="9"/>
      <c r="G10" s="9"/>
      <c r="H10" s="21"/>
      <c r="I10" s="9"/>
      <c r="J10" s="9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39"/>
      <c r="V10" s="39"/>
      <c r="W10" s="39"/>
      <c r="X10" s="39"/>
      <c r="Y10" s="53"/>
      <c r="Z10" s="53"/>
      <c r="AA10" s="39"/>
      <c r="AB10" s="54"/>
      <c r="AC10" s="54"/>
      <c r="AD10" s="39"/>
      <c r="AE10" s="55"/>
      <c r="AF10" s="55"/>
      <c r="AG10" s="63"/>
    </row>
    <row r="11" customHeight="1" spans="1:33">
      <c r="A11" s="14"/>
      <c r="B11" s="14"/>
      <c r="C11" s="9"/>
      <c r="D11" s="9"/>
      <c r="E11" s="9"/>
      <c r="F11" s="9"/>
      <c r="G11" s="9"/>
      <c r="H11" s="21"/>
      <c r="I11" s="9"/>
      <c r="J11" s="9"/>
      <c r="K11" s="14"/>
      <c r="L11" s="14"/>
      <c r="M11" s="14"/>
      <c r="N11" s="9"/>
      <c r="O11" s="9"/>
      <c r="P11" s="9"/>
      <c r="Q11" s="9"/>
      <c r="R11" s="9"/>
      <c r="S11" s="9"/>
      <c r="T11" s="9"/>
      <c r="U11" s="39"/>
      <c r="V11" s="39"/>
      <c r="W11" s="39"/>
      <c r="X11" s="39"/>
      <c r="Y11" s="53"/>
      <c r="Z11" s="53"/>
      <c r="AA11" s="39"/>
      <c r="AB11" s="54"/>
      <c r="AC11" s="54"/>
      <c r="AD11" s="39"/>
      <c r="AE11" s="55"/>
      <c r="AF11" s="55"/>
      <c r="AG11" s="63"/>
    </row>
    <row r="12" customHeight="1" spans="1:33">
      <c r="A12" s="14"/>
      <c r="B12" s="14"/>
      <c r="C12" s="9"/>
      <c r="D12" s="9"/>
      <c r="E12" s="9"/>
      <c r="F12" s="9"/>
      <c r="G12" s="9"/>
      <c r="H12" s="21"/>
      <c r="I12" s="9"/>
      <c r="J12" s="9"/>
      <c r="K12" s="14"/>
      <c r="L12" s="14"/>
      <c r="M12" s="14"/>
      <c r="N12" s="9"/>
      <c r="O12" s="9"/>
      <c r="P12" s="9"/>
      <c r="Q12" s="9"/>
      <c r="R12" s="9"/>
      <c r="S12" s="9"/>
      <c r="T12" s="9"/>
      <c r="U12" s="39"/>
      <c r="V12" s="39"/>
      <c r="W12" s="39"/>
      <c r="X12" s="39"/>
      <c r="Y12" s="53"/>
      <c r="Z12" s="53"/>
      <c r="AA12" s="39"/>
      <c r="AB12" s="54"/>
      <c r="AC12" s="54"/>
      <c r="AD12" s="39"/>
      <c r="AE12" s="55"/>
      <c r="AF12" s="55"/>
      <c r="AG12" s="63"/>
    </row>
    <row r="13" customHeight="1" spans="1:33">
      <c r="A13" s="14"/>
      <c r="B13" s="14"/>
      <c r="C13" s="9"/>
      <c r="D13" s="9"/>
      <c r="E13" s="9"/>
      <c r="F13" s="9"/>
      <c r="G13" s="9"/>
      <c r="H13" s="21"/>
      <c r="I13" s="9"/>
      <c r="J13" s="9"/>
      <c r="K13" s="14"/>
      <c r="L13" s="14"/>
      <c r="M13" s="14"/>
      <c r="N13" s="9"/>
      <c r="O13" s="9"/>
      <c r="P13" s="9"/>
      <c r="Q13" s="9"/>
      <c r="R13" s="9"/>
      <c r="S13" s="9"/>
      <c r="T13" s="9"/>
      <c r="U13" s="39"/>
      <c r="V13" s="39"/>
      <c r="W13" s="39"/>
      <c r="X13" s="39"/>
      <c r="Y13" s="53"/>
      <c r="Z13" s="53"/>
      <c r="AA13" s="39"/>
      <c r="AB13" s="54"/>
      <c r="AC13" s="54"/>
      <c r="AD13" s="39"/>
      <c r="AE13" s="55"/>
      <c r="AF13" s="55"/>
      <c r="AG13" s="63"/>
    </row>
    <row r="14" customHeight="1" spans="1:33">
      <c r="A14" s="14"/>
      <c r="B14" s="14"/>
      <c r="C14" s="9"/>
      <c r="D14" s="9"/>
      <c r="E14" s="9"/>
      <c r="F14" s="9"/>
      <c r="G14" s="9"/>
      <c r="H14" s="22"/>
      <c r="I14" s="9"/>
      <c r="J14" s="9"/>
      <c r="K14" s="14"/>
      <c r="L14" s="14"/>
      <c r="M14" s="14"/>
      <c r="N14" s="9"/>
      <c r="O14" s="9"/>
      <c r="P14" s="9"/>
      <c r="Q14" s="9"/>
      <c r="R14" s="9"/>
      <c r="S14" s="9"/>
      <c r="T14" s="9"/>
      <c r="U14" s="39"/>
      <c r="V14" s="39"/>
      <c r="W14" s="39"/>
      <c r="X14" s="39"/>
      <c r="Y14" s="53"/>
      <c r="Z14" s="53"/>
      <c r="AA14" s="39"/>
      <c r="AB14" s="54"/>
      <c r="AC14" s="54"/>
      <c r="AD14" s="39"/>
      <c r="AE14" s="55"/>
      <c r="AF14" s="55"/>
      <c r="AG14" s="63"/>
    </row>
    <row r="15" customHeight="1" spans="1:33">
      <c r="A15" s="14"/>
      <c r="B15" s="14"/>
      <c r="C15" s="9"/>
      <c r="D15" s="9"/>
      <c r="E15" s="9"/>
      <c r="F15" s="9"/>
      <c r="G15" s="9"/>
      <c r="H15" s="21"/>
      <c r="I15" s="9"/>
      <c r="J15" s="9"/>
      <c r="K15" s="14"/>
      <c r="L15" s="14"/>
      <c r="M15" s="14"/>
      <c r="N15" s="9"/>
      <c r="O15" s="9"/>
      <c r="P15" s="9"/>
      <c r="Q15" s="9"/>
      <c r="R15" s="9"/>
      <c r="S15" s="9"/>
      <c r="T15" s="9"/>
      <c r="U15" s="39"/>
      <c r="V15" s="39"/>
      <c r="W15" s="39"/>
      <c r="X15" s="39"/>
      <c r="Y15" s="53"/>
      <c r="Z15" s="53"/>
      <c r="AA15" s="39"/>
      <c r="AB15" s="54"/>
      <c r="AC15" s="54"/>
      <c r="AD15" s="39"/>
      <c r="AE15" s="55"/>
      <c r="AF15" s="55"/>
      <c r="AG15" s="63"/>
    </row>
    <row r="16" customHeight="1" spans="1:33">
      <c r="A16" s="14"/>
      <c r="B16" s="14"/>
      <c r="C16" s="9"/>
      <c r="D16" s="9"/>
      <c r="E16" s="9"/>
      <c r="F16" s="9"/>
      <c r="G16" s="9"/>
      <c r="H16" s="21"/>
      <c r="I16" s="9"/>
      <c r="J16" s="9"/>
      <c r="K16" s="14"/>
      <c r="L16" s="14"/>
      <c r="M16" s="14"/>
      <c r="N16" s="9"/>
      <c r="O16" s="9"/>
      <c r="P16" s="9"/>
      <c r="Q16" s="9"/>
      <c r="R16" s="9"/>
      <c r="S16" s="9"/>
      <c r="T16" s="9"/>
      <c r="U16" s="39"/>
      <c r="V16" s="39"/>
      <c r="W16" s="39"/>
      <c r="X16" s="39"/>
      <c r="Y16" s="53"/>
      <c r="Z16" s="53"/>
      <c r="AA16" s="39"/>
      <c r="AB16" s="54"/>
      <c r="AC16" s="54"/>
      <c r="AD16" s="39"/>
      <c r="AE16" s="55"/>
      <c r="AF16" s="55"/>
      <c r="AG16" s="63"/>
    </row>
    <row r="17" customHeight="1" spans="1:33">
      <c r="A17" s="14"/>
      <c r="B17" s="14"/>
      <c r="C17" s="9"/>
      <c r="D17" s="9"/>
      <c r="E17" s="9"/>
      <c r="F17" s="9"/>
      <c r="G17" s="9"/>
      <c r="H17" s="21"/>
      <c r="I17" s="9"/>
      <c r="J17" s="9"/>
      <c r="K17" s="14"/>
      <c r="L17" s="14"/>
      <c r="M17" s="14"/>
      <c r="N17" s="9"/>
      <c r="O17" s="9"/>
      <c r="P17" s="9"/>
      <c r="Q17" s="9"/>
      <c r="R17" s="9"/>
      <c r="S17" s="9"/>
      <c r="T17" s="9"/>
      <c r="U17" s="39"/>
      <c r="V17" s="39"/>
      <c r="W17" s="39"/>
      <c r="X17" s="39"/>
      <c r="Y17" s="53"/>
      <c r="Z17" s="53"/>
      <c r="AA17" s="39"/>
      <c r="AB17" s="54"/>
      <c r="AC17" s="54"/>
      <c r="AD17" s="39"/>
      <c r="AE17" s="55"/>
      <c r="AF17" s="55"/>
      <c r="AG17" s="63"/>
    </row>
    <row r="18" customHeight="1" spans="1:33">
      <c r="A18" s="14"/>
      <c r="B18" s="14"/>
      <c r="C18" s="9"/>
      <c r="D18" s="9"/>
      <c r="E18" s="9"/>
      <c r="F18" s="9"/>
      <c r="G18" s="9"/>
      <c r="H18" s="21"/>
      <c r="I18" s="9"/>
      <c r="J18" s="9"/>
      <c r="K18" s="14"/>
      <c r="L18" s="14"/>
      <c r="M18" s="14"/>
      <c r="N18" s="9"/>
      <c r="O18" s="9"/>
      <c r="P18" s="9"/>
      <c r="Q18" s="9"/>
      <c r="R18" s="9"/>
      <c r="S18" s="9"/>
      <c r="T18" s="9"/>
      <c r="U18" s="39"/>
      <c r="V18" s="39"/>
      <c r="W18" s="39"/>
      <c r="X18" s="39"/>
      <c r="Y18" s="53"/>
      <c r="Z18" s="53"/>
      <c r="AA18" s="39"/>
      <c r="AB18" s="54"/>
      <c r="AC18" s="54"/>
      <c r="AD18" s="39"/>
      <c r="AE18" s="55"/>
      <c r="AF18" s="55"/>
      <c r="AG18" s="63"/>
    </row>
    <row r="19" customHeight="1" spans="1:33">
      <c r="A19" s="14"/>
      <c r="B19" s="14"/>
      <c r="C19" s="9"/>
      <c r="D19" s="9"/>
      <c r="E19" s="9"/>
      <c r="F19" s="9"/>
      <c r="G19" s="9"/>
      <c r="H19" s="21"/>
      <c r="I19" s="9"/>
      <c r="J19" s="9"/>
      <c r="K19" s="14"/>
      <c r="L19" s="14"/>
      <c r="M19" s="14"/>
      <c r="N19" s="9"/>
      <c r="O19" s="9"/>
      <c r="P19" s="9"/>
      <c r="Q19" s="9"/>
      <c r="R19" s="9"/>
      <c r="S19" s="9"/>
      <c r="T19" s="9"/>
      <c r="U19" s="39"/>
      <c r="V19" s="39"/>
      <c r="W19" s="39"/>
      <c r="X19" s="39"/>
      <c r="Y19" s="53"/>
      <c r="Z19" s="53"/>
      <c r="AA19" s="39"/>
      <c r="AB19" s="54"/>
      <c r="AC19" s="54"/>
      <c r="AD19" s="39"/>
      <c r="AE19" s="55"/>
      <c r="AF19" s="55"/>
      <c r="AG19" s="63"/>
    </row>
    <row r="20" customHeight="1" spans="1:33">
      <c r="A20" s="14"/>
      <c r="B20" s="14"/>
      <c r="C20" s="9"/>
      <c r="D20" s="9"/>
      <c r="E20" s="9"/>
      <c r="F20" s="9"/>
      <c r="G20" s="9"/>
      <c r="H20" s="21"/>
      <c r="I20" s="9"/>
      <c r="J20" s="9"/>
      <c r="K20" s="14"/>
      <c r="L20" s="14"/>
      <c r="M20" s="14"/>
      <c r="N20" s="9"/>
      <c r="O20" s="9"/>
      <c r="P20" s="9"/>
      <c r="Q20" s="9"/>
      <c r="R20" s="9"/>
      <c r="S20" s="9"/>
      <c r="T20" s="9"/>
      <c r="U20" s="39"/>
      <c r="V20" s="39"/>
      <c r="W20" s="39"/>
      <c r="X20" s="39"/>
      <c r="Y20" s="53"/>
      <c r="Z20" s="53"/>
      <c r="AA20" s="39"/>
      <c r="AB20" s="54"/>
      <c r="AC20" s="54"/>
      <c r="AD20" s="39"/>
      <c r="AE20" s="55"/>
      <c r="AF20" s="55"/>
      <c r="AG20" s="63"/>
    </row>
    <row r="21" customHeight="1" spans="1:33">
      <c r="A21" s="14"/>
      <c r="B21" s="14"/>
      <c r="C21" s="9"/>
      <c r="D21" s="9"/>
      <c r="E21" s="9"/>
      <c r="F21" s="9"/>
      <c r="G21" s="9"/>
      <c r="H21" s="21"/>
      <c r="I21" s="9"/>
      <c r="J21" s="9"/>
      <c r="K21" s="14"/>
      <c r="L21" s="14"/>
      <c r="M21" s="14"/>
      <c r="N21" s="9"/>
      <c r="O21" s="9"/>
      <c r="P21" s="9"/>
      <c r="Q21" s="9"/>
      <c r="R21" s="9"/>
      <c r="S21" s="9"/>
      <c r="T21" s="9"/>
      <c r="U21" s="39"/>
      <c r="V21" s="39"/>
      <c r="W21" s="39"/>
      <c r="X21" s="39"/>
      <c r="Y21" s="53"/>
      <c r="Z21" s="53"/>
      <c r="AA21" s="39"/>
      <c r="AB21" s="54"/>
      <c r="AC21" s="54"/>
      <c r="AD21" s="39"/>
      <c r="AE21" s="55"/>
      <c r="AF21" s="55"/>
      <c r="AG21" s="63"/>
    </row>
    <row r="22" customHeight="1" spans="1:33">
      <c r="A22" s="14"/>
      <c r="B22" s="14"/>
      <c r="C22" s="9"/>
      <c r="D22" s="9"/>
      <c r="E22" s="9"/>
      <c r="F22" s="9"/>
      <c r="G22" s="9"/>
      <c r="H22" s="21"/>
      <c r="I22" s="9"/>
      <c r="J22" s="9"/>
      <c r="K22" s="14"/>
      <c r="L22" s="14"/>
      <c r="M22" s="14"/>
      <c r="N22" s="9"/>
      <c r="O22" s="9"/>
      <c r="P22" s="9"/>
      <c r="Q22" s="9"/>
      <c r="R22" s="9"/>
      <c r="S22" s="9"/>
      <c r="T22" s="9"/>
      <c r="U22" s="39"/>
      <c r="V22" s="39"/>
      <c r="W22" s="39"/>
      <c r="X22" s="39"/>
      <c r="Y22" s="53"/>
      <c r="Z22" s="53"/>
      <c r="AA22" s="39"/>
      <c r="AB22" s="54"/>
      <c r="AC22" s="54"/>
      <c r="AD22" s="39"/>
      <c r="AE22" s="55"/>
      <c r="AF22" s="55"/>
      <c r="AG22" s="63"/>
    </row>
    <row r="23" customHeight="1" spans="1:33">
      <c r="A23" s="14"/>
      <c r="B23" s="14"/>
      <c r="C23" s="9"/>
      <c r="D23" s="9"/>
      <c r="E23" s="9"/>
      <c r="F23" s="9"/>
      <c r="G23" s="9"/>
      <c r="H23" s="21"/>
      <c r="I23" s="9"/>
      <c r="J23" s="9"/>
      <c r="K23" s="14"/>
      <c r="L23" s="14"/>
      <c r="M23" s="14"/>
      <c r="N23" s="9"/>
      <c r="O23" s="9"/>
      <c r="P23" s="9"/>
      <c r="Q23" s="9"/>
      <c r="R23" s="9"/>
      <c r="S23" s="9"/>
      <c r="T23" s="9"/>
      <c r="U23" s="39"/>
      <c r="V23" s="39"/>
      <c r="W23" s="39"/>
      <c r="X23" s="39"/>
      <c r="Y23" s="53"/>
      <c r="Z23" s="53"/>
      <c r="AA23" s="39"/>
      <c r="AB23" s="54"/>
      <c r="AC23" s="54"/>
      <c r="AD23" s="39"/>
      <c r="AE23" s="55"/>
      <c r="AF23" s="55"/>
      <c r="AG23" s="63"/>
    </row>
    <row r="24" customHeight="1" spans="1:33">
      <c r="A24" s="14"/>
      <c r="B24" s="14"/>
      <c r="C24" s="9"/>
      <c r="D24" s="9"/>
      <c r="E24" s="9"/>
      <c r="F24" s="9"/>
      <c r="G24" s="9"/>
      <c r="H24" s="21"/>
      <c r="I24" s="9"/>
      <c r="J24" s="9"/>
      <c r="K24" s="14"/>
      <c r="L24" s="14"/>
      <c r="M24" s="14"/>
      <c r="N24" s="9"/>
      <c r="O24" s="9"/>
      <c r="P24" s="9"/>
      <c r="Q24" s="9"/>
      <c r="R24" s="9"/>
      <c r="S24" s="9"/>
      <c r="T24" s="9"/>
      <c r="U24" s="39"/>
      <c r="V24" s="39"/>
      <c r="W24" s="39"/>
      <c r="X24" s="39"/>
      <c r="Y24" s="53"/>
      <c r="Z24" s="53"/>
      <c r="AA24" s="39"/>
      <c r="AB24" s="54"/>
      <c r="AC24" s="54"/>
      <c r="AD24" s="39"/>
      <c r="AE24" s="55"/>
      <c r="AF24" s="55"/>
      <c r="AG24" s="63"/>
    </row>
    <row r="25" customHeight="1" spans="1:33">
      <c r="A25" s="14"/>
      <c r="B25" s="14"/>
      <c r="C25" s="9"/>
      <c r="D25" s="9"/>
      <c r="E25" s="9"/>
      <c r="F25" s="9"/>
      <c r="G25" s="9"/>
      <c r="H25" s="21"/>
      <c r="I25" s="9"/>
      <c r="J25" s="9"/>
      <c r="K25" s="14"/>
      <c r="L25" s="14"/>
      <c r="M25" s="14"/>
      <c r="N25" s="9"/>
      <c r="O25" s="9"/>
      <c r="P25" s="9"/>
      <c r="Q25" s="9"/>
      <c r="R25" s="9"/>
      <c r="S25" s="9"/>
      <c r="T25" s="9"/>
      <c r="U25" s="39"/>
      <c r="V25" s="39"/>
      <c r="W25" s="39"/>
      <c r="X25" s="39"/>
      <c r="Y25" s="53"/>
      <c r="Z25" s="53"/>
      <c r="AA25" s="39"/>
      <c r="AB25" s="54"/>
      <c r="AC25" s="54"/>
      <c r="AD25" s="39"/>
      <c r="AE25" s="55"/>
      <c r="AF25" s="55"/>
      <c r="AG25" s="63"/>
    </row>
    <row r="26" customHeight="1" spans="1:33">
      <c r="A26" s="23" t="s">
        <v>73</v>
      </c>
      <c r="B26" s="24"/>
      <c r="C26" s="24"/>
      <c r="D26" s="24"/>
      <c r="E26" s="25"/>
      <c r="F26" s="25"/>
      <c r="G26" s="25"/>
      <c r="H26" s="22"/>
      <c r="I26" s="9"/>
      <c r="J26" s="9"/>
      <c r="K26" s="31"/>
      <c r="L26" s="14"/>
      <c r="M26" s="14"/>
      <c r="N26" s="14"/>
      <c r="O26" s="28"/>
      <c r="P26" s="28"/>
      <c r="Q26" s="28"/>
      <c r="R26" s="28"/>
      <c r="S26" s="28"/>
      <c r="T26" s="28"/>
      <c r="U26" s="40">
        <v>0</v>
      </c>
      <c r="V26" s="40">
        <v>0</v>
      </c>
      <c r="W26" s="40">
        <v>0</v>
      </c>
      <c r="X26" s="40">
        <v>0</v>
      </c>
      <c r="Y26" s="56">
        <v>176714</v>
      </c>
      <c r="Z26" s="56">
        <v>36140.69</v>
      </c>
      <c r="AA26" s="40">
        <v>146518</v>
      </c>
      <c r="AB26" s="57"/>
      <c r="AC26" s="57"/>
      <c r="AD26" s="40">
        <v>30769</v>
      </c>
      <c r="AE26" s="55">
        <v>-5371.69</v>
      </c>
      <c r="AF26" s="55">
        <v>-14.8632746082048</v>
      </c>
      <c r="AG26" s="63"/>
    </row>
    <row r="27" customHeight="1" spans="1:33">
      <c r="A27" s="26" t="s">
        <v>943</v>
      </c>
      <c r="B27" s="27"/>
      <c r="C27" s="27"/>
      <c r="D27" s="27"/>
      <c r="E27" s="28"/>
      <c r="F27" s="28"/>
      <c r="G27" s="28"/>
      <c r="H27" s="22"/>
      <c r="I27" s="9"/>
      <c r="J27" s="9"/>
      <c r="K27" s="32"/>
      <c r="L27" s="14"/>
      <c r="M27" s="14"/>
      <c r="N27" s="14"/>
      <c r="O27" s="28"/>
      <c r="P27" s="28"/>
      <c r="Q27" s="28"/>
      <c r="R27" s="28"/>
      <c r="S27" s="28"/>
      <c r="T27" s="28"/>
      <c r="U27" s="41"/>
      <c r="V27" s="41"/>
      <c r="W27" s="41"/>
      <c r="X27" s="41"/>
      <c r="Y27" s="56">
        <v>0</v>
      </c>
      <c r="Z27" s="56">
        <v>0</v>
      </c>
      <c r="AA27" s="41"/>
      <c r="AB27" s="58"/>
      <c r="AC27" s="58"/>
      <c r="AD27" s="41"/>
      <c r="AE27" s="55">
        <v>0</v>
      </c>
      <c r="AF27" s="55" t="s">
        <v>18</v>
      </c>
      <c r="AG27" s="63"/>
    </row>
    <row r="28" customHeight="1" spans="1:33">
      <c r="A28" s="23" t="s">
        <v>73</v>
      </c>
      <c r="B28" s="24"/>
      <c r="C28" s="24"/>
      <c r="D28" s="24"/>
      <c r="E28" s="25"/>
      <c r="F28" s="25"/>
      <c r="G28" s="25"/>
      <c r="H28" s="21"/>
      <c r="I28" s="14"/>
      <c r="J28" s="14"/>
      <c r="K28" s="33">
        <v>0</v>
      </c>
      <c r="L28" s="34"/>
      <c r="M28" s="14"/>
      <c r="N28" s="35"/>
      <c r="O28" s="36"/>
      <c r="P28" s="36"/>
      <c r="Q28" s="36"/>
      <c r="R28" s="36"/>
      <c r="S28" s="36"/>
      <c r="T28" s="36"/>
      <c r="U28" s="36">
        <v>0</v>
      </c>
      <c r="V28" s="36">
        <v>0</v>
      </c>
      <c r="W28" s="36">
        <v>0</v>
      </c>
      <c r="X28" s="36">
        <v>0</v>
      </c>
      <c r="Y28" s="59">
        <v>176714</v>
      </c>
      <c r="Z28" s="59">
        <v>36140.69</v>
      </c>
      <c r="AA28" s="36">
        <v>146518</v>
      </c>
      <c r="AB28" s="36"/>
      <c r="AC28" s="36"/>
      <c r="AD28" s="36">
        <v>30769</v>
      </c>
      <c r="AE28" s="55">
        <v>-5371.69</v>
      </c>
      <c r="AF28" s="55">
        <v>-14.8632746082048</v>
      </c>
      <c r="AG28" s="65"/>
    </row>
    <row r="29" customHeight="1" spans="1:27">
      <c r="A29" s="29" t="s">
        <v>75</v>
      </c>
      <c r="B29" s="29"/>
      <c r="L29" s="37"/>
      <c r="AA29" s="60" t="s">
        <v>925</v>
      </c>
    </row>
  </sheetData>
  <mergeCells count="31">
    <mergeCell ref="A2:AG2"/>
    <mergeCell ref="U4:V4"/>
    <mergeCell ref="W4:X4"/>
    <mergeCell ref="Y4:Z4"/>
    <mergeCell ref="AA4:AD4"/>
    <mergeCell ref="A26:E26"/>
    <mergeCell ref="A27:E27"/>
    <mergeCell ref="A28:E2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E4:AE5"/>
    <mergeCell ref="AF4:AF5"/>
    <mergeCell ref="AG4:AG5"/>
  </mergeCells>
  <hyperlinks>
    <hyperlink ref="A1" location="索引目录!E39" display="返回索引页"/>
    <hyperlink ref="C1" location="固定资产汇总!B16" display="返回"/>
  </hyperlinks>
  <printOptions horizontalCentered="1"/>
  <pageMargins left="0.17" right="0.18" top="0.866141732283464" bottom="0.866141732283464" header="0.866141732283464" footer="0.511811023622047"/>
  <pageSetup paperSize="9" scale="87" fitToHeight="0" orientation="landscape" verticalDpi="600"/>
  <headerFooter alignWithMargins="0" scaleWithDoc="0">
    <oddHeader>&amp;R&amp;"宋体,常规"&amp;10表&amp;"Times New Roman,常规"4-6-5
&amp;"宋体,常规"共&amp;"Times New Roman,常规"&amp;N&amp;"宋体,常规"页第&amp;"Times New Roman,常规"&amp;P&amp;"宋体,常规"页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8">
    <comment s:ref="B3" rgbClr="28C3DC"/>
  </commentList>
  <commentList sheetStid="9"/>
  <commentList sheetStid="12"/>
  <commentList sheetStid="15">
    <comment s:ref="C4" rgbClr="28C3DC"/>
    <comment s:ref="G4" rgbClr="28C3DC"/>
    <comment s:ref="H4" rgbClr="28C3DC"/>
    <comment s:ref="J4" rgbClr="28C3DC"/>
  </commentList>
  <commentList sheetStid="11"/>
  <commentList sheetStid="10"/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汇总表</vt:lpstr>
      <vt:lpstr>原材料</vt:lpstr>
      <vt:lpstr>在用周转材料.</vt:lpstr>
      <vt:lpstr>建筑物基础</vt:lpstr>
      <vt:lpstr>构筑物 </vt:lpstr>
      <vt:lpstr>管道沟槽</vt:lpstr>
      <vt:lpstr>煤层气管道设备</vt:lpstr>
      <vt:lpstr>机器设备 </vt:lpstr>
      <vt:lpstr>车辆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Dusk.</cp:lastModifiedBy>
  <dcterms:created xsi:type="dcterms:W3CDTF">2021-12-07T01:41:00Z</dcterms:created>
  <dcterms:modified xsi:type="dcterms:W3CDTF">2022-01-07T02:32:00Z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487744E5AEBD48458234C1AD73C24E02</vt:lpwstr>
  </property>
  <property fmtid="{D5CDD505-2E9C-101B-9397-08002B2CF9AE}" pid="3" name="KSOProductBuildVer">
    <vt:lpwstr>2052-11.1.0.11194</vt:lpwstr>
  </property>
</Properties>
</file>