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国有建设用地使用权及地上建筑汇总表" sheetId="3" r:id="rId1"/>
    <sheet name="土地明细" sheetId="1" r:id="rId2"/>
    <sheet name="地面建筑物明细" sheetId="2" state="hidden" r:id="rId3"/>
    <sheet name="地上 建筑物明细 " sheetId="7" r:id="rId4"/>
    <sheet name="地上构筑物及其它辅助设施明细" sheetId="4" r:id="rId5"/>
    <sheet name="Sheet1" sheetId="6" r:id="rId6"/>
  </sheets>
  <calcPr calcId="144525"/>
</workbook>
</file>

<file path=xl/comments1.xml><?xml version="1.0" encoding="utf-8"?>
<comments xmlns="http://schemas.openxmlformats.org/spreadsheetml/2006/main">
  <authors>
    <author>yzl</author>
  </authors>
  <commentList>
    <comment ref="I4" authorId="0">
      <text>
        <r>
          <rPr>
            <sz val="9"/>
            <rFont val="宋体"/>
            <charset val="134"/>
          </rPr>
          <t xml:space="preserve">中水:
请按土地证载年限填写
</t>
        </r>
      </text>
    </comment>
    <comment ref="K4" authorId="0">
      <text>
        <r>
          <rPr>
            <sz val="9"/>
            <rFont val="宋体"/>
            <charset val="134"/>
          </rPr>
          <t xml:space="preserve">中水:
请填写几通一平
</t>
        </r>
      </text>
    </comment>
  </commentList>
</comments>
</file>

<file path=xl/comments2.xml><?xml version="1.0" encoding="utf-8"?>
<comments xmlns="http://schemas.openxmlformats.org/spreadsheetml/2006/main">
  <authors>
    <author>yzl</author>
    <author>作者</author>
  </authors>
  <commentList>
    <comment ref="B4" authorId="0">
      <text>
        <r>
          <rPr>
            <sz val="9"/>
            <rFont val="宋体"/>
            <charset val="134"/>
          </rPr>
          <t xml:space="preserve">中水:
请填写全部文字及数字
</t>
        </r>
      </text>
    </comment>
    <comment ref="AJ6" authorId="1">
      <text>
        <r>
          <rPr>
            <sz val="9"/>
            <rFont val="宋体"/>
            <charset val="134"/>
          </rPr>
          <t>作者:
备注中须说明的事项：(1)对因改扩建已改变了原有建筑面积的；(2)在增加面积的同时，其相应价值未入帐的，注明未入帐部分的建筑面积。(3)盘盈资产及非正常状态下的房屋，如：“危房、已拆除、待报废”等(4)负数余额；(5)房屋管理部门确定为“违章建筑”的。</t>
        </r>
      </text>
    </comment>
  </commentList>
</comments>
</file>

<file path=xl/comments3.xml><?xml version="1.0" encoding="utf-8"?>
<comments xmlns="http://schemas.openxmlformats.org/spreadsheetml/2006/main">
  <authors>
    <author>yzl</author>
    <author>作者</author>
  </authors>
  <commentList>
    <comment ref="B3" authorId="0">
      <text>
        <r>
          <rPr>
            <sz val="9"/>
            <rFont val="宋体"/>
            <charset val="134"/>
          </rPr>
          <t xml:space="preserve">中水:
请填写全部文字及数字
</t>
        </r>
      </text>
    </comment>
    <comment ref="AJ5" authorId="1">
      <text>
        <r>
          <rPr>
            <sz val="9"/>
            <rFont val="宋体"/>
            <charset val="134"/>
          </rPr>
          <t>作者:
备注中须说明的事项：(1)对因改扩建已改变了原有建筑面积的；(2)在增加面积的同时，其相应价值未入帐的，注明未入帐部分的建筑面积。(3)盘盈资产及非正常状态下的房屋，如：“危房、已拆除、待报废”等(4)负数余额；(5)房屋管理部门确定为“违章建筑”的。</t>
        </r>
      </text>
    </comment>
  </commentList>
</comments>
</file>

<file path=xl/comments4.xml><?xml version="1.0" encoding="utf-8"?>
<comments xmlns="http://schemas.openxmlformats.org/spreadsheetml/2006/main">
  <authors>
    <author>yzl</author>
  </authors>
  <commentList>
    <comment ref="C3" authorId="0">
      <text>
        <r>
          <rPr>
            <sz val="9"/>
            <rFont val="宋体"/>
            <charset val="134"/>
          </rPr>
          <t xml:space="preserve">中水:
请填写全称
</t>
        </r>
      </text>
    </comment>
  </commentList>
</comments>
</file>

<file path=xl/sharedStrings.xml><?xml version="1.0" encoding="utf-8"?>
<sst xmlns="http://schemas.openxmlformats.org/spreadsheetml/2006/main" count="814" uniqueCount="283">
  <si>
    <t xml:space="preserve"> 铭安公司国有建设用地使用权及地上建筑明处置细汇总表</t>
  </si>
  <si>
    <t>产权持有人：晋城铭安新能源技术有限公司</t>
  </si>
  <si>
    <t>日期：2021年12月30日</t>
  </si>
  <si>
    <t>金额单位：人民币万元</t>
  </si>
  <si>
    <t>项            目</t>
  </si>
  <si>
    <t>审计前账面值</t>
  </si>
  <si>
    <t>账面价值</t>
  </si>
  <si>
    <t>评估价值</t>
  </si>
  <si>
    <t>增减值</t>
  </si>
  <si>
    <t>增减率％</t>
  </si>
  <si>
    <t>A</t>
  </si>
  <si>
    <t>B</t>
  </si>
  <si>
    <t>C=B-A</t>
  </si>
  <si>
    <t>D=C/A×100%</t>
  </si>
  <si>
    <t>国有建设用地使用权</t>
  </si>
  <si>
    <t>国有建设用地使用权及地上建筑</t>
  </si>
  <si>
    <t xml:space="preserve">   1、地上建筑物</t>
  </si>
  <si>
    <t xml:space="preserve">   2、地上构筑物及其他辅助设施</t>
  </si>
  <si>
    <t>资产总计</t>
  </si>
  <si>
    <t>流动负债</t>
  </si>
  <si>
    <t>非流动负债</t>
  </si>
  <si>
    <t>负债总计</t>
  </si>
  <si>
    <t>所有者权益（或股东权益）</t>
  </si>
  <si>
    <t>资产评估机构：山西中晋资产评估有限责任公司</t>
  </si>
  <si>
    <t>返回索引页</t>
  </si>
  <si>
    <t xml:space="preserve"> 铭安公司国有建设用地使用权处置明细表</t>
  </si>
  <si>
    <t>金额单位：人民币元</t>
  </si>
  <si>
    <t>序号</t>
  </si>
  <si>
    <t>宗地名称</t>
  </si>
  <si>
    <t>土地权证编号</t>
  </si>
  <si>
    <t>土地位置</t>
  </si>
  <si>
    <t>取得日期</t>
  </si>
  <si>
    <t>土地用途</t>
  </si>
  <si>
    <t>用地性质</t>
  </si>
  <si>
    <t>他项权利</t>
  </si>
  <si>
    <t>终止日期</t>
  </si>
  <si>
    <t>剩余年限</t>
  </si>
  <si>
    <t>开发程度</t>
  </si>
  <si>
    <t>面积(m2)</t>
  </si>
  <si>
    <t>原始入账价值</t>
  </si>
  <si>
    <t>审计调整值</t>
  </si>
  <si>
    <t>增减率%</t>
  </si>
  <si>
    <t>备注</t>
  </si>
  <si>
    <t>土 地</t>
  </si>
  <si>
    <t>晋市城国用（2009）第00385号</t>
  </si>
  <si>
    <t>晋城市城区西上庄办事处苗匠村、西外环路西侧</t>
  </si>
  <si>
    <t>工业</t>
  </si>
  <si>
    <t>出让</t>
  </si>
  <si>
    <t>土地使用权合计</t>
  </si>
  <si>
    <t>减：土地使用权减值准备</t>
  </si>
  <si>
    <t/>
  </si>
  <si>
    <t>土地使用权净额合计</t>
  </si>
  <si>
    <t>产权持有人填表人：李惠铭</t>
  </si>
  <si>
    <t>资产评估专业人员：王晨光</t>
  </si>
  <si>
    <t>国有建设用地地上建筑物评估明细表</t>
  </si>
  <si>
    <t>评估基准日：2021年6月30日</t>
  </si>
  <si>
    <t>权证编号</t>
  </si>
  <si>
    <t>建筑物名称</t>
  </si>
  <si>
    <t>位置</t>
  </si>
  <si>
    <t>对应土地证号</t>
  </si>
  <si>
    <t>结构</t>
  </si>
  <si>
    <t>用途</t>
  </si>
  <si>
    <t>檐高(m)</t>
  </si>
  <si>
    <t>层高(m)</t>
  </si>
  <si>
    <t>总层数</t>
  </si>
  <si>
    <t>长m</t>
  </si>
  <si>
    <t>宽m</t>
  </si>
  <si>
    <t>吊车吨位</t>
  </si>
  <si>
    <t>跨度(m)</t>
  </si>
  <si>
    <t>柱距(m)</t>
  </si>
  <si>
    <t>使用单位</t>
  </si>
  <si>
    <t>开工年月</t>
  </si>
  <si>
    <t>建成
年月</t>
  </si>
  <si>
    <t>计量单位</t>
  </si>
  <si>
    <t>建筑          面积/容积</t>
  </si>
  <si>
    <t>成本单价(元/m2)</t>
  </si>
  <si>
    <t>折旧年限</t>
  </si>
  <si>
    <t>评估单价(元/m2)</t>
  </si>
  <si>
    <t>证载权利人</t>
  </si>
  <si>
    <t>原值</t>
  </si>
  <si>
    <t>净值</t>
  </si>
  <si>
    <t>成新率%</t>
  </si>
  <si>
    <t>变现率</t>
  </si>
  <si>
    <t>晋城市房权证晋建房字第S0024198号</t>
  </si>
  <si>
    <t>母站站房</t>
  </si>
  <si>
    <t>砖混</t>
  </si>
  <si>
    <t>压缩母站</t>
  </si>
  <si>
    <t>2010-04-01</t>
  </si>
  <si>
    <t>㎡</t>
  </si>
  <si>
    <t>母站压缩机房</t>
  </si>
  <si>
    <t>钢</t>
  </si>
  <si>
    <t>01100003</t>
  </si>
  <si>
    <t>母站配电房</t>
  </si>
  <si>
    <t>3—1</t>
  </si>
  <si>
    <t>3—2</t>
  </si>
  <si>
    <t>冷却塔基础</t>
  </si>
  <si>
    <t>钢砼</t>
  </si>
  <si>
    <t>m3</t>
  </si>
  <si>
    <t>3—3</t>
  </si>
  <si>
    <t>防撞栏杆</t>
  </si>
  <si>
    <t>钢管</t>
  </si>
  <si>
    <t>m</t>
  </si>
  <si>
    <t>φ120mm</t>
  </si>
  <si>
    <t>3—4</t>
  </si>
  <si>
    <t>压缩机基础</t>
  </si>
  <si>
    <t>砼</t>
  </si>
  <si>
    <t>3—5</t>
  </si>
  <si>
    <t>脱水设备基础</t>
  </si>
  <si>
    <t>3—6</t>
  </si>
  <si>
    <t>3—7</t>
  </si>
  <si>
    <t>缓冲罐基础</t>
  </si>
  <si>
    <t>3—8</t>
  </si>
  <si>
    <t>放空区基础</t>
  </si>
  <si>
    <t>3—9</t>
  </si>
  <si>
    <t>沉淀池</t>
  </si>
  <si>
    <t>3—10</t>
  </si>
  <si>
    <t>污水处理池</t>
  </si>
  <si>
    <t>3—11</t>
  </si>
  <si>
    <t>加气机基础</t>
  </si>
  <si>
    <t>01100005</t>
  </si>
  <si>
    <t>母站门房</t>
  </si>
  <si>
    <t>01100006</t>
  </si>
  <si>
    <t>母站水泵房</t>
  </si>
  <si>
    <t>5—1</t>
  </si>
  <si>
    <t>水泵房</t>
  </si>
  <si>
    <t>5—2</t>
  </si>
  <si>
    <t>水泵房蓄水池</t>
  </si>
  <si>
    <t>晋城市房权证晋建房字第S0024199号</t>
  </si>
  <si>
    <t>标站站房</t>
  </si>
  <si>
    <t>标准加气站</t>
  </si>
  <si>
    <t>标站压缩机房</t>
  </si>
  <si>
    <t>01100010</t>
  </si>
  <si>
    <t>标站厕所</t>
  </si>
  <si>
    <t>合            计</t>
  </si>
  <si>
    <t>减：房屋建筑物减值准备</t>
  </si>
  <si>
    <t>净额合计</t>
  </si>
  <si>
    <t>填表日期：2021年8月4日</t>
  </si>
  <si>
    <t xml:space="preserve"> 铭安公司国有建设用地地上建筑处置明细表</t>
  </si>
  <si>
    <t>铭安公司国有建设用地地上构筑物及其他辅助设施处置明细表</t>
  </si>
  <si>
    <t>评估基准日:</t>
  </si>
  <si>
    <t>资产编号</t>
  </si>
  <si>
    <t xml:space="preserve"> 名称</t>
  </si>
  <si>
    <t>材质</t>
  </si>
  <si>
    <t>长度
(m)</t>
  </si>
  <si>
    <t>宽度
(m)</t>
  </si>
  <si>
    <t>厚(深)度
(m)</t>
  </si>
  <si>
    <t>面积体积m2或m3</t>
  </si>
  <si>
    <t>工程前期费</t>
  </si>
  <si>
    <t>成本单价</t>
  </si>
  <si>
    <t>经济寿命年限</t>
  </si>
  <si>
    <t>尚可使用年限</t>
  </si>
  <si>
    <t>已使用年限</t>
  </si>
  <si>
    <t>约当使用年限</t>
  </si>
  <si>
    <t>理论成新率</t>
  </si>
  <si>
    <t>现场成新率</t>
  </si>
  <si>
    <t>综合成新率</t>
  </si>
  <si>
    <t>成本造价</t>
  </si>
  <si>
    <t>费率</t>
  </si>
  <si>
    <t>墙体和水泥基金</t>
  </si>
  <si>
    <t>水泥用量</t>
  </si>
  <si>
    <t>小计</t>
  </si>
  <si>
    <t>工程建设周期(年）</t>
  </si>
  <si>
    <t>贷款利率</t>
  </si>
  <si>
    <t>评估原值</t>
  </si>
  <si>
    <t>评估单价</t>
  </si>
  <si>
    <t>01200001</t>
  </si>
  <si>
    <t>母站站区室外配套工程</t>
  </si>
  <si>
    <t>1—1</t>
  </si>
  <si>
    <t>检查井</t>
  </si>
  <si>
    <t>深1.5米</t>
  </si>
  <si>
    <t>φ1米</t>
  </si>
  <si>
    <t>个</t>
  </si>
  <si>
    <t>1—2</t>
  </si>
  <si>
    <t>砖铺面层硬化</t>
  </si>
  <si>
    <t>花砖</t>
  </si>
  <si>
    <t>1—3</t>
  </si>
  <si>
    <t>水泥花砖硬化</t>
  </si>
  <si>
    <t>1—4</t>
  </si>
  <si>
    <t>回填土</t>
  </si>
  <si>
    <t>土</t>
  </si>
  <si>
    <t>1—5</t>
  </si>
  <si>
    <t>灯塔</t>
  </si>
  <si>
    <t>高15米</t>
  </si>
  <si>
    <t>φ219mm</t>
  </si>
  <si>
    <t>无实物</t>
  </si>
  <si>
    <t>1—6</t>
  </si>
  <si>
    <t>水泥稳定碎石基层</t>
  </si>
  <si>
    <t>水泥碎石</t>
  </si>
  <si>
    <t>1—7</t>
  </si>
  <si>
    <t>路灯</t>
  </si>
  <si>
    <t>高8米</t>
  </si>
  <si>
    <t>φ159mm</t>
  </si>
  <si>
    <t>1—8</t>
  </si>
  <si>
    <t>围墙</t>
  </si>
  <si>
    <t>砖</t>
  </si>
  <si>
    <t>2.2*0.24</t>
  </si>
  <si>
    <t>1—9</t>
  </si>
  <si>
    <t>电缆沟</t>
  </si>
  <si>
    <t>1.2*1.5</t>
  </si>
  <si>
    <t>1—10</t>
  </si>
  <si>
    <t>0.8*0.8</t>
  </si>
  <si>
    <t>1—11</t>
  </si>
  <si>
    <t>塑料管</t>
  </si>
  <si>
    <t>PVC</t>
  </si>
  <si>
    <t>φ90-160mm</t>
  </si>
  <si>
    <t>1—12</t>
  </si>
  <si>
    <t>室外暖沟</t>
  </si>
  <si>
    <t>0.5*0.5</t>
  </si>
  <si>
    <t>1—13</t>
  </si>
  <si>
    <t>砖挡土墙</t>
  </si>
  <si>
    <t>1—14</t>
  </si>
  <si>
    <t>水泥花砖 硬化</t>
  </si>
  <si>
    <t>水泥花砖</t>
  </si>
  <si>
    <t>1—15</t>
  </si>
  <si>
    <t>化粪池</t>
  </si>
  <si>
    <t>1—16</t>
  </si>
  <si>
    <t>大门</t>
  </si>
  <si>
    <t>2.5*1</t>
  </si>
  <si>
    <t>座</t>
  </si>
  <si>
    <t>1—17</t>
  </si>
  <si>
    <t>地面硬化</t>
  </si>
  <si>
    <t>厚20cm</t>
  </si>
  <si>
    <t>1—18</t>
  </si>
  <si>
    <t>阀门井</t>
  </si>
  <si>
    <t>φ1</t>
  </si>
  <si>
    <t>1—19</t>
  </si>
  <si>
    <t>外购黄土回填</t>
  </si>
  <si>
    <t>1—20</t>
  </si>
  <si>
    <t>1—21</t>
  </si>
  <si>
    <t>回填土夯填</t>
  </si>
  <si>
    <t>1—22</t>
  </si>
  <si>
    <t>水泥混凝土路面</t>
  </si>
  <si>
    <t>1—23</t>
  </si>
  <si>
    <t>外购土</t>
  </si>
  <si>
    <t>1—24</t>
  </si>
  <si>
    <t>车棚</t>
  </si>
  <si>
    <t>简易钢</t>
  </si>
  <si>
    <t>1—25</t>
  </si>
  <si>
    <t>消防台</t>
  </si>
  <si>
    <t>01200002</t>
  </si>
  <si>
    <t>标站站区室外配套工程</t>
  </si>
  <si>
    <t>2—1</t>
  </si>
  <si>
    <t>西面铁艺围墙</t>
  </si>
  <si>
    <t>铁艺</t>
  </si>
  <si>
    <t>2—2</t>
  </si>
  <si>
    <t>2—3</t>
  </si>
  <si>
    <t>室外塑料给水管</t>
  </si>
  <si>
    <t>2—4</t>
  </si>
  <si>
    <t>2—5</t>
  </si>
  <si>
    <t>2—6</t>
  </si>
  <si>
    <t>给水管沟</t>
  </si>
  <si>
    <t>2—7</t>
  </si>
  <si>
    <t>排水管沟</t>
  </si>
  <si>
    <t>水泥管</t>
  </si>
  <si>
    <t>2—8</t>
  </si>
  <si>
    <t>2—9</t>
  </si>
  <si>
    <t>2—10</t>
  </si>
  <si>
    <t>2—11</t>
  </si>
  <si>
    <t>场地购土回填</t>
  </si>
  <si>
    <t>2—12</t>
  </si>
  <si>
    <t>工艺管沟</t>
  </si>
  <si>
    <t>2—13</t>
  </si>
  <si>
    <t>场地硬化</t>
  </si>
  <si>
    <t>2—14</t>
  </si>
  <si>
    <t>压缩机房设备基础</t>
  </si>
  <si>
    <t>2—15</t>
  </si>
  <si>
    <t>冷漓水设备基础</t>
  </si>
  <si>
    <t>2—16</t>
  </si>
  <si>
    <t>广场路灯</t>
  </si>
  <si>
    <t>2—17</t>
  </si>
  <si>
    <t>水泥砖硬化</t>
  </si>
  <si>
    <t>砼砖</t>
  </si>
  <si>
    <t>2—18</t>
  </si>
  <si>
    <t>母站室外工程（外购黄土）</t>
  </si>
  <si>
    <t>2—19</t>
  </si>
  <si>
    <t>储气井栏杆</t>
  </si>
  <si>
    <t>01200004</t>
  </si>
  <si>
    <t>压缩母站门前路面硬化工程</t>
  </si>
  <si>
    <t>2011-05-27</t>
  </si>
  <si>
    <t>合计</t>
  </si>
  <si>
    <t>减：构筑物减值准备</t>
  </si>
  <si>
    <t>原</t>
  </si>
  <si>
    <t>晋</t>
  </si>
</sst>
</file>

<file path=xl/styles.xml><?xml version="1.0" encoding="utf-8"?>
<styleSheet xmlns="http://schemas.openxmlformats.org/spreadsheetml/2006/main">
  <numFmts count="13">
    <numFmt numFmtId="44" formatCode="_ &quot;￥&quot;* #,##0.00_ ;_ &quot;￥&quot;* \-#,##0.00_ ;_ &quot;￥&quot;* &quot;-&quot;??_ ;_ @_ "/>
    <numFmt numFmtId="176" formatCode="#,##0.000_ "/>
    <numFmt numFmtId="177" formatCode="_ * #,##0.000_ ;_ * \-#,##0.000_ ;_ * &quot;-&quot;??.0_ ;_ @_ "/>
    <numFmt numFmtId="178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9" formatCode="0.00_ "/>
    <numFmt numFmtId="180" formatCode="0.00_);[Red]\(0.00\)"/>
    <numFmt numFmtId="181" formatCode="0_);[Red]\(0\)"/>
    <numFmt numFmtId="182" formatCode="#,##0.00_ "/>
    <numFmt numFmtId="183" formatCode="_ * #,##0.0000_ ;_ * \-#,##0.0000_ ;_ * &quot;-&quot;??_ ;_ @_ "/>
    <numFmt numFmtId="184" formatCode="000000"/>
  </numFmts>
  <fonts count="45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134"/>
    </font>
    <font>
      <sz val="10"/>
      <name val="Arial Narrow"/>
      <charset val="0"/>
    </font>
    <font>
      <sz val="18"/>
      <name val="Times New Roman"/>
      <charset val="0"/>
    </font>
    <font>
      <sz val="18"/>
      <name val="宋体"/>
      <charset val="0"/>
    </font>
    <font>
      <sz val="10"/>
      <name val="宋体"/>
      <charset val="0"/>
    </font>
    <font>
      <sz val="12"/>
      <name val="Times New Roman"/>
      <charset val="0"/>
    </font>
    <font>
      <sz val="18"/>
      <name val="黑体"/>
      <charset val="134"/>
    </font>
    <font>
      <sz val="6"/>
      <name val="宋体"/>
      <charset val="134"/>
    </font>
    <font>
      <u/>
      <sz val="10"/>
      <color indexed="12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sz val="6"/>
      <name val="Times New Roman"/>
      <charset val="0"/>
    </font>
    <font>
      <b/>
      <sz val="10"/>
      <name val="宋体"/>
      <charset val="134"/>
    </font>
    <font>
      <sz val="20"/>
      <name val="黑体"/>
      <charset val="134"/>
    </font>
    <font>
      <sz val="20"/>
      <name val="Times New Roman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Times New Roman"/>
      <charset val="0"/>
    </font>
    <font>
      <b/>
      <sz val="11"/>
      <name val="宋体"/>
      <charset val="134"/>
    </font>
    <font>
      <b/>
      <sz val="1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19" borderId="13" applyNumberFormat="0" applyAlignment="0" applyProtection="0">
      <alignment vertical="center"/>
    </xf>
    <xf numFmtId="0" fontId="37" fillId="19" borderId="9" applyNumberFormat="0" applyAlignment="0" applyProtection="0">
      <alignment vertical="center"/>
    </xf>
    <xf numFmtId="0" fontId="33" fillId="17" borderId="12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0" borderId="0"/>
    <xf numFmtId="0" fontId="24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/>
    <xf numFmtId="0" fontId="42" fillId="0" borderId="0"/>
    <xf numFmtId="0" fontId="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/>
  </cellStyleXfs>
  <cellXfs count="173">
    <xf numFmtId="0" fontId="0" fillId="0" borderId="0" xfId="0">
      <alignment vertical="center"/>
    </xf>
    <xf numFmtId="0" fontId="1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vertical="center"/>
    </xf>
    <xf numFmtId="0" fontId="2" fillId="0" borderId="1" xfId="54" applyFont="1" applyFill="1" applyBorder="1" applyAlignment="1">
      <alignment horizontal="left" vertical="center" shrinkToFit="1"/>
    </xf>
    <xf numFmtId="43" fontId="3" fillId="0" borderId="1" xfId="51" applyNumberFormat="1" applyFont="1" applyFill="1" applyBorder="1" applyAlignment="1">
      <alignment horizontal="right" vertical="center"/>
    </xf>
    <xf numFmtId="43" fontId="1" fillId="0" borderId="1" xfId="8" applyNumberFormat="1" applyFont="1" applyFill="1" applyBorder="1" applyAlignment="1">
      <alignment horizontal="center" vertical="center" shrinkToFit="1"/>
    </xf>
    <xf numFmtId="178" fontId="1" fillId="0" borderId="1" xfId="51" applyNumberFormat="1" applyFont="1" applyFill="1" applyBorder="1" applyAlignment="1">
      <alignment horizontal="center" vertical="center"/>
    </xf>
    <xf numFmtId="9" fontId="1" fillId="0" borderId="1" xfId="51" applyNumberFormat="1" applyFont="1" applyFill="1" applyBorder="1" applyAlignment="1">
      <alignment horizontal="center" vertical="center"/>
    </xf>
    <xf numFmtId="43" fontId="1" fillId="0" borderId="1" xfId="51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4" fillId="0" borderId="0" xfId="51" applyFont="1" applyFill="1" applyAlignment="1">
      <alignment vertical="center"/>
    </xf>
    <xf numFmtId="0" fontId="1" fillId="0" borderId="0" xfId="51" applyFont="1" applyFill="1" applyAlignment="1">
      <alignment vertical="center"/>
    </xf>
    <xf numFmtId="0" fontId="1" fillId="0" borderId="0" xfId="51" applyFont="1" applyFill="1" applyAlignment="1">
      <alignment horizontal="center" vertical="center"/>
    </xf>
    <xf numFmtId="0" fontId="1" fillId="0" borderId="0" xfId="51" applyNumberFormat="1" applyFont="1" applyFill="1" applyAlignment="1">
      <alignment vertical="center"/>
    </xf>
    <xf numFmtId="43" fontId="1" fillId="0" borderId="0" xfId="17" applyNumberFormat="1" applyFont="1" applyFill="1" applyAlignment="1">
      <alignment vertical="center"/>
    </xf>
    <xf numFmtId="43" fontId="1" fillId="0" borderId="0" xfId="17" applyNumberFormat="1" applyFont="1" applyFill="1" applyAlignment="1">
      <alignment horizontal="center" vertical="center"/>
    </xf>
    <xf numFmtId="0" fontId="5" fillId="0" borderId="0" xfId="51" applyFont="1" applyFill="1" applyAlignment="1">
      <alignment horizontal="center" vertical="center" wrapText="1"/>
    </xf>
    <xf numFmtId="0" fontId="4" fillId="0" borderId="0" xfId="51" applyFont="1" applyFill="1" applyAlignment="1">
      <alignment horizontal="center" vertical="center" wrapText="1"/>
    </xf>
    <xf numFmtId="180" fontId="1" fillId="0" borderId="0" xfId="51" applyNumberFormat="1" applyFont="1" applyFill="1" applyAlignment="1">
      <alignment vertical="center"/>
    </xf>
    <xf numFmtId="0" fontId="2" fillId="0" borderId="2" xfId="51" applyFont="1" applyFill="1" applyBorder="1" applyAlignment="1">
      <alignment horizontal="center" vertical="center"/>
    </xf>
    <xf numFmtId="0" fontId="1" fillId="0" borderId="1" xfId="39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3" xfId="51" applyFont="1" applyFill="1" applyBorder="1" applyAlignment="1">
      <alignment horizontal="center" vertical="center"/>
    </xf>
    <xf numFmtId="0" fontId="1" fillId="0" borderId="3" xfId="51" applyFont="1" applyFill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left" vertical="center" shrinkToFit="1"/>
    </xf>
    <xf numFmtId="0" fontId="1" fillId="0" borderId="1" xfId="51" applyNumberFormat="1" applyFont="1" applyFill="1" applyBorder="1" applyAlignment="1">
      <alignment horizontal="left" vertical="center"/>
    </xf>
    <xf numFmtId="14" fontId="1" fillId="0" borderId="1" xfId="54" applyNumberFormat="1" applyFont="1" applyFill="1" applyBorder="1" applyAlignment="1">
      <alignment horizontal="right" vertical="center"/>
    </xf>
    <xf numFmtId="14" fontId="1" fillId="0" borderId="1" xfId="54" applyNumberFormat="1" applyFont="1" applyFill="1" applyBorder="1" applyAlignment="1">
      <alignment horizontal="left" vertical="center"/>
    </xf>
    <xf numFmtId="0" fontId="1" fillId="0" borderId="1" xfId="54" applyFont="1" applyFill="1" applyBorder="1" applyAlignment="1">
      <alignment horizontal="left" vertical="center" shrinkToFit="1"/>
    </xf>
    <xf numFmtId="0" fontId="1" fillId="0" borderId="1" xfId="54" applyFont="1" applyFill="1" applyBorder="1" applyAlignment="1">
      <alignment horizontal="left" vertical="center"/>
    </xf>
    <xf numFmtId="0" fontId="1" fillId="0" borderId="4" xfId="51" applyNumberFormat="1" applyFont="1" applyFill="1" applyBorder="1" applyAlignment="1">
      <alignment horizontal="center" vertical="center"/>
    </xf>
    <xf numFmtId="0" fontId="1" fillId="0" borderId="5" xfId="51" applyNumberFormat="1" applyFont="1" applyFill="1" applyBorder="1" applyAlignment="1">
      <alignment horizontal="center" vertical="center"/>
    </xf>
    <xf numFmtId="0" fontId="1" fillId="0" borderId="6" xfId="51" applyNumberFormat="1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/>
    </xf>
    <xf numFmtId="0" fontId="1" fillId="0" borderId="6" xfId="51" applyFont="1" applyFill="1" applyBorder="1" applyAlignment="1">
      <alignment horizontal="center" vertical="center"/>
    </xf>
    <xf numFmtId="0" fontId="1" fillId="0" borderId="1" xfId="51" applyFont="1" applyFill="1" applyBorder="1"/>
    <xf numFmtId="0" fontId="1" fillId="0" borderId="1" xfId="51" applyFont="1" applyFill="1" applyBorder="1" applyAlignment="1">
      <alignment vertical="center"/>
    </xf>
    <xf numFmtId="49" fontId="1" fillId="0" borderId="0" xfId="51" applyNumberFormat="1" applyFont="1" applyFill="1" applyAlignment="1">
      <alignment vertical="center"/>
    </xf>
    <xf numFmtId="43" fontId="4" fillId="0" borderId="0" xfId="17" applyNumberFormat="1" applyFont="1" applyFill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43" fontId="1" fillId="0" borderId="1" xfId="17" applyNumberFormat="1" applyFont="1" applyFill="1" applyBorder="1" applyAlignment="1">
      <alignment horizontal="center" vertical="center"/>
    </xf>
    <xf numFmtId="43" fontId="1" fillId="0" borderId="1" xfId="52" applyNumberFormat="1" applyFont="1" applyFill="1" applyBorder="1" applyAlignment="1">
      <alignment horizontal="center" vertical="center"/>
    </xf>
    <xf numFmtId="43" fontId="1" fillId="0" borderId="1" xfId="52" applyNumberFormat="1" applyFont="1" applyFill="1" applyBorder="1" applyAlignment="1">
      <alignment horizontal="left" vertical="center"/>
    </xf>
    <xf numFmtId="43" fontId="1" fillId="0" borderId="1" xfId="17" applyNumberFormat="1" applyFont="1" applyFill="1" applyBorder="1" applyAlignment="1">
      <alignment horizontal="right" vertical="center"/>
    </xf>
    <xf numFmtId="43" fontId="1" fillId="0" borderId="4" xfId="17" applyNumberFormat="1" applyFont="1" applyFill="1" applyBorder="1" applyAlignment="1">
      <alignment horizontal="right" vertical="center"/>
    </xf>
    <xf numFmtId="0" fontId="1" fillId="0" borderId="1" xfId="51" applyFont="1" applyFill="1" applyBorder="1" applyAlignment="1">
      <alignment horizontal="left" vertical="center"/>
    </xf>
    <xf numFmtId="43" fontId="1" fillId="0" borderId="4" xfId="17" applyNumberFormat="1" applyFont="1" applyFill="1" applyBorder="1" applyAlignment="1">
      <alignment horizontal="center" vertical="center"/>
    </xf>
    <xf numFmtId="43" fontId="1" fillId="0" borderId="6" xfId="17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43" fontId="1" fillId="0" borderId="1" xfId="54" applyNumberFormat="1" applyFont="1" applyFill="1" applyBorder="1" applyAlignment="1">
      <alignment horizontal="center" vertical="center"/>
    </xf>
    <xf numFmtId="3" fontId="1" fillId="0" borderId="1" xfId="51" applyNumberFormat="1" applyFont="1" applyFill="1" applyBorder="1" applyAlignment="1">
      <alignment horizontal="center" vertical="center"/>
    </xf>
    <xf numFmtId="180" fontId="1" fillId="0" borderId="1" xfId="17" applyNumberFormat="1" applyFont="1" applyFill="1" applyBorder="1" applyAlignment="1">
      <alignment horizontal="right" vertical="center"/>
    </xf>
    <xf numFmtId="180" fontId="1" fillId="0" borderId="1" xfId="51" applyNumberFormat="1" applyFont="1" applyFill="1" applyBorder="1" applyAlignment="1">
      <alignment horizontal="center" vertical="center"/>
    </xf>
    <xf numFmtId="177" fontId="1" fillId="0" borderId="1" xfId="52" applyNumberFormat="1" applyFont="1" applyFill="1" applyBorder="1" applyAlignment="1">
      <alignment horizontal="left" vertical="center"/>
    </xf>
    <xf numFmtId="0" fontId="1" fillId="0" borderId="0" xfId="51" applyFont="1" applyFill="1" applyAlignment="1">
      <alignment horizontal="right" vertical="center"/>
    </xf>
    <xf numFmtId="14" fontId="1" fillId="0" borderId="0" xfId="51" applyNumberFormat="1" applyFont="1" applyFill="1" applyAlignment="1">
      <alignment vertical="center"/>
    </xf>
    <xf numFmtId="43" fontId="1" fillId="0" borderId="2" xfId="17" applyNumberFormat="1" applyFont="1" applyFill="1" applyBorder="1" applyAlignment="1">
      <alignment horizontal="center" vertical="center"/>
    </xf>
    <xf numFmtId="43" fontId="1" fillId="0" borderId="1" xfId="17" applyNumberFormat="1" applyFont="1" applyFill="1" applyBorder="1" applyAlignment="1">
      <alignment horizontal="center" vertical="center" wrapText="1"/>
    </xf>
    <xf numFmtId="0" fontId="1" fillId="0" borderId="0" xfId="56" applyFont="1" applyAlignment="1" applyProtection="1">
      <alignment horizontal="center" vertical="center" wrapText="1"/>
      <protection locked="0"/>
    </xf>
    <xf numFmtId="43" fontId="1" fillId="0" borderId="3" xfId="17" applyNumberFormat="1" applyFont="1" applyFill="1" applyBorder="1" applyAlignment="1">
      <alignment horizontal="center" vertical="center"/>
    </xf>
    <xf numFmtId="43" fontId="1" fillId="0" borderId="1" xfId="51" applyNumberFormat="1" applyFont="1" applyFill="1" applyBorder="1" applyAlignment="1">
      <alignment horizontal="right" vertical="center"/>
    </xf>
    <xf numFmtId="0" fontId="1" fillId="0" borderId="1" xfId="51" applyNumberFormat="1" applyFont="1" applyFill="1" applyBorder="1" applyAlignment="1">
      <alignment horizontal="right" vertical="center"/>
    </xf>
    <xf numFmtId="0" fontId="1" fillId="0" borderId="1" xfId="51" applyNumberFormat="1" applyFont="1" applyFill="1" applyBorder="1" applyAlignment="1">
      <alignment horizontal="left" vertical="center" shrinkToFit="1"/>
    </xf>
    <xf numFmtId="0" fontId="1" fillId="0" borderId="0" xfId="51" applyNumberFormat="1" applyFont="1" applyFill="1" applyBorder="1" applyAlignment="1">
      <alignment vertical="center"/>
    </xf>
    <xf numFmtId="0" fontId="1" fillId="0" borderId="0" xfId="51" applyFont="1" applyFill="1" applyBorder="1" applyAlignment="1">
      <alignment horizontal="center" vertical="center"/>
    </xf>
    <xf numFmtId="4" fontId="1" fillId="0" borderId="1" xfId="51" applyNumberFormat="1" applyFont="1" applyFill="1" applyBorder="1"/>
    <xf numFmtId="4" fontId="1" fillId="0" borderId="0" xfId="51" applyNumberFormat="1" applyFont="1" applyFill="1" applyBorder="1"/>
    <xf numFmtId="43" fontId="1" fillId="0" borderId="0" xfId="51" applyNumberFormat="1" applyFont="1" applyFill="1" applyBorder="1" applyAlignment="1">
      <alignment horizontal="right" vertical="center"/>
    </xf>
    <xf numFmtId="0" fontId="1" fillId="0" borderId="0" xfId="51" applyFont="1" applyFill="1" applyBorder="1" applyAlignment="1">
      <alignment vertical="center"/>
    </xf>
    <xf numFmtId="43" fontId="1" fillId="0" borderId="0" xfId="51" applyNumberFormat="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7" fillId="0" borderId="0" xfId="0" applyFont="1" applyFill="1">
      <alignment vertical="center"/>
    </xf>
    <xf numFmtId="179" fontId="1" fillId="0" borderId="0" xfId="51" applyNumberFormat="1" applyFont="1" applyFill="1" applyAlignment="1">
      <alignment vertical="center"/>
    </xf>
    <xf numFmtId="181" fontId="1" fillId="0" borderId="0" xfId="51" applyNumberFormat="1" applyFont="1" applyFill="1" applyAlignment="1">
      <alignment vertical="center"/>
    </xf>
    <xf numFmtId="182" fontId="1" fillId="0" borderId="0" xfId="51" applyNumberFormat="1" applyFont="1" applyFill="1" applyAlignment="1">
      <alignment vertical="center"/>
    </xf>
    <xf numFmtId="0" fontId="8" fillId="0" borderId="0" xfId="51" applyFont="1" applyFill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3" fillId="0" borderId="1" xfId="54" applyFont="1" applyFill="1" applyBorder="1" applyAlignment="1">
      <alignment horizontal="left" vertical="center" shrinkToFit="1"/>
    </xf>
    <xf numFmtId="0" fontId="3" fillId="0" borderId="1" xfId="51" applyFont="1" applyFill="1" applyBorder="1" applyAlignment="1">
      <alignment vertical="center" shrinkToFit="1"/>
    </xf>
    <xf numFmtId="0" fontId="3" fillId="0" borderId="1" xfId="51" applyFont="1" applyFill="1" applyBorder="1" applyAlignment="1">
      <alignment horizontal="center" vertical="center" shrinkToFit="1"/>
    </xf>
    <xf numFmtId="0" fontId="2" fillId="0" borderId="1" xfId="51" applyFont="1" applyFill="1" applyBorder="1" applyAlignment="1">
      <alignment horizontal="center" vertical="center" shrinkToFit="1"/>
    </xf>
    <xf numFmtId="0" fontId="2" fillId="0" borderId="1" xfId="54" applyFont="1" applyFill="1" applyBorder="1" applyAlignment="1">
      <alignment horizontal="left" vertical="center"/>
    </xf>
    <xf numFmtId="0" fontId="3" fillId="0" borderId="1" xfId="54" applyFont="1" applyFill="1" applyBorder="1" applyAlignment="1">
      <alignment horizontal="left" vertical="center"/>
    </xf>
    <xf numFmtId="0" fontId="3" fillId="0" borderId="1" xfId="51" applyFont="1" applyFill="1" applyBorder="1" applyAlignment="1">
      <alignment vertical="center"/>
    </xf>
    <xf numFmtId="0" fontId="3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left" vertical="center"/>
    </xf>
    <xf numFmtId="0" fontId="2" fillId="0" borderId="4" xfId="51" applyFont="1" applyFill="1" applyBorder="1" applyAlignment="1">
      <alignment horizontal="center" vertical="center"/>
    </xf>
    <xf numFmtId="0" fontId="2" fillId="0" borderId="5" xfId="51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left" vertical="center"/>
    </xf>
    <xf numFmtId="0" fontId="3" fillId="0" borderId="1" xfId="5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center" vertical="center"/>
    </xf>
    <xf numFmtId="0" fontId="3" fillId="0" borderId="5" xfId="51" applyFont="1" applyFill="1" applyBorder="1" applyAlignment="1">
      <alignment horizontal="center" vertical="center"/>
    </xf>
    <xf numFmtId="0" fontId="3" fillId="0" borderId="6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left" vertical="center" shrinkToFit="1"/>
    </xf>
    <xf numFmtId="0" fontId="2" fillId="0" borderId="2" xfId="53" applyFont="1" applyFill="1" applyBorder="1" applyAlignment="1">
      <alignment horizontal="center" vertical="center" wrapText="1"/>
    </xf>
    <xf numFmtId="0" fontId="1" fillId="0" borderId="3" xfId="53" applyFont="1" applyFill="1" applyBorder="1" applyAlignment="1">
      <alignment horizontal="center" vertical="center" wrapText="1"/>
    </xf>
    <xf numFmtId="179" fontId="2" fillId="0" borderId="1" xfId="51" applyNumberFormat="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right" vertical="center"/>
    </xf>
    <xf numFmtId="43" fontId="3" fillId="0" borderId="1" xfId="52" applyNumberFormat="1" applyFont="1" applyFill="1" applyBorder="1" applyAlignment="1">
      <alignment horizontal="left" vertical="center"/>
    </xf>
    <xf numFmtId="43" fontId="3" fillId="0" borderId="1" xfId="52" applyNumberFormat="1" applyFont="1" applyFill="1" applyBorder="1" applyAlignment="1">
      <alignment horizontal="right" vertical="center"/>
    </xf>
    <xf numFmtId="43" fontId="3" fillId="0" borderId="1" xfId="17" applyNumberFormat="1" applyFont="1" applyFill="1" applyBorder="1" applyAlignment="1">
      <alignment horizontal="right" vertical="center"/>
    </xf>
    <xf numFmtId="14" fontId="3" fillId="0" borderId="1" xfId="54" applyNumberFormat="1" applyFont="1" applyFill="1" applyBorder="1" applyAlignment="1">
      <alignment horizontal="left" vertical="center"/>
    </xf>
    <xf numFmtId="14" fontId="1" fillId="0" borderId="1" xfId="51" applyNumberFormat="1" applyFont="1" applyFill="1" applyBorder="1" applyAlignment="1">
      <alignment horizontal="center" vertical="center"/>
    </xf>
    <xf numFmtId="181" fontId="2" fillId="0" borderId="1" xfId="51" applyNumberFormat="1" applyFont="1" applyFill="1" applyBorder="1" applyAlignment="1">
      <alignment horizontal="center" vertical="center"/>
    </xf>
    <xf numFmtId="179" fontId="3" fillId="0" borderId="1" xfId="51" applyNumberFormat="1" applyFont="1" applyFill="1" applyBorder="1" applyAlignment="1">
      <alignment horizontal="right" vertical="center"/>
    </xf>
    <xf numFmtId="181" fontId="3" fillId="0" borderId="1" xfId="51" applyNumberFormat="1" applyFont="1" applyFill="1" applyBorder="1" applyAlignment="1">
      <alignment horizontal="center" vertical="center"/>
    </xf>
    <xf numFmtId="43" fontId="1" fillId="0" borderId="0" xfId="8" applyNumberFormat="1" applyFont="1" applyFill="1" applyAlignment="1">
      <alignment vertical="center"/>
    </xf>
    <xf numFmtId="182" fontId="8" fillId="0" borderId="0" xfId="51" applyNumberFormat="1" applyFont="1" applyFill="1" applyAlignment="1">
      <alignment horizontal="center" vertical="center" wrapText="1"/>
    </xf>
    <xf numFmtId="0" fontId="4" fillId="0" borderId="0" xfId="51" applyFont="1" applyFill="1" applyAlignment="1">
      <alignment vertical="center" wrapText="1"/>
    </xf>
    <xf numFmtId="0" fontId="4" fillId="0" borderId="0" xfId="51" applyFont="1" applyFill="1" applyBorder="1" applyAlignment="1">
      <alignment vertical="center" wrapText="1"/>
    </xf>
    <xf numFmtId="0" fontId="2" fillId="0" borderId="0" xfId="51" applyFont="1" applyFill="1" applyAlignment="1">
      <alignment horizontal="right" vertical="center"/>
    </xf>
    <xf numFmtId="0" fontId="2" fillId="0" borderId="0" xfId="51" applyFont="1" applyFill="1" applyBorder="1" applyAlignment="1">
      <alignment horizontal="right" vertical="center"/>
    </xf>
    <xf numFmtId="0" fontId="1" fillId="0" borderId="2" xfId="51" applyFont="1" applyFill="1" applyBorder="1" applyAlignment="1">
      <alignment horizontal="center" vertical="center"/>
    </xf>
    <xf numFmtId="182" fontId="2" fillId="0" borderId="1" xfId="51" applyNumberFormat="1" applyFont="1" applyFill="1" applyBorder="1" applyAlignment="1">
      <alignment horizontal="center" vertical="center" wrapText="1"/>
    </xf>
    <xf numFmtId="182" fontId="1" fillId="0" borderId="1" xfId="51" applyNumberFormat="1" applyFont="1" applyFill="1" applyBorder="1" applyAlignment="1">
      <alignment horizontal="center" vertical="center" wrapText="1"/>
    </xf>
    <xf numFmtId="43" fontId="1" fillId="0" borderId="3" xfId="51" applyNumberFormat="1" applyFont="1" applyFill="1" applyBorder="1" applyAlignment="1">
      <alignment horizontal="center" vertical="center"/>
    </xf>
    <xf numFmtId="182" fontId="3" fillId="0" borderId="1" xfId="17" applyNumberFormat="1" applyFont="1" applyFill="1" applyBorder="1" applyAlignment="1">
      <alignment horizontal="right" vertical="center"/>
    </xf>
    <xf numFmtId="182" fontId="1" fillId="0" borderId="1" xfId="51" applyNumberFormat="1" applyFont="1" applyFill="1" applyBorder="1" applyAlignment="1">
      <alignment horizontal="right" vertical="center"/>
    </xf>
    <xf numFmtId="180" fontId="1" fillId="0" borderId="0" xfId="51" applyNumberFormat="1" applyFont="1" applyFill="1" applyAlignment="1">
      <alignment horizontal="center" vertical="center"/>
    </xf>
    <xf numFmtId="183" fontId="1" fillId="0" borderId="0" xfId="51" applyNumberFormat="1" applyFont="1" applyFill="1" applyAlignment="1">
      <alignment vertical="center"/>
    </xf>
    <xf numFmtId="181" fontId="1" fillId="0" borderId="1" xfId="51" applyNumberFormat="1" applyFont="1" applyFill="1" applyBorder="1" applyAlignment="1">
      <alignment horizontal="center" vertical="center"/>
    </xf>
    <xf numFmtId="181" fontId="1" fillId="0" borderId="0" xfId="17" applyNumberFormat="1" applyFont="1" applyFill="1" applyAlignment="1">
      <alignment vertical="center"/>
    </xf>
    <xf numFmtId="182" fontId="1" fillId="0" borderId="0" xfId="51" applyNumberFormat="1" applyFont="1" applyFill="1" applyAlignment="1">
      <alignment horizontal="center" vertical="center"/>
    </xf>
    <xf numFmtId="180" fontId="1" fillId="0" borderId="0" xfId="51" applyNumberFormat="1" applyFont="1" applyFill="1" applyBorder="1" applyAlignment="1">
      <alignment horizontal="center" vertical="center"/>
    </xf>
    <xf numFmtId="0" fontId="1" fillId="0" borderId="0" xfId="51" applyFont="1" applyFill="1" applyAlignment="1">
      <alignment horizontal="center" vertical="center" wrapText="1"/>
    </xf>
    <xf numFmtId="184" fontId="10" fillId="0" borderId="0" xfId="10" applyNumberFormat="1" applyFont="1" applyFill="1" applyAlignment="1" applyProtection="1">
      <alignment horizontal="left" vertical="center" shrinkToFit="1"/>
      <protection locked="0" hidden="1"/>
    </xf>
    <xf numFmtId="0" fontId="1" fillId="0" borderId="1" xfId="51" applyFont="1" applyFill="1" applyBorder="1" applyAlignment="1">
      <alignment horizontal="center" vertical="center" shrinkToFit="1"/>
    </xf>
    <xf numFmtId="0" fontId="2" fillId="0" borderId="1" xfId="51" applyFont="1" applyFill="1" applyBorder="1" applyAlignment="1">
      <alignment shrinkToFit="1"/>
    </xf>
    <xf numFmtId="0" fontId="2" fillId="0" borderId="1" xfId="51" applyFont="1" applyFill="1" applyBorder="1" applyAlignment="1">
      <alignment horizontal="left" vertical="center" shrinkToFit="1"/>
    </xf>
    <xf numFmtId="14" fontId="1" fillId="0" borderId="1" xfId="51" applyNumberFormat="1" applyFont="1" applyFill="1" applyBorder="1" applyAlignment="1">
      <alignment horizontal="center" shrinkToFit="1"/>
    </xf>
    <xf numFmtId="14" fontId="2" fillId="0" borderId="1" xfId="51" applyNumberFormat="1" applyFont="1" applyFill="1" applyBorder="1" applyAlignment="1">
      <alignment horizontal="center" shrinkToFit="1"/>
    </xf>
    <xf numFmtId="0" fontId="2" fillId="0" borderId="1" xfId="51" applyFont="1" applyFill="1" applyBorder="1" applyAlignment="1">
      <alignment horizontal="center" shrinkToFit="1"/>
    </xf>
    <xf numFmtId="0" fontId="1" fillId="0" borderId="1" xfId="51" applyFont="1" applyFill="1" applyBorder="1" applyAlignment="1">
      <alignment horizontal="center" shrinkToFit="1"/>
    </xf>
    <xf numFmtId="14" fontId="11" fillId="0" borderId="1" xfId="51" applyNumberFormat="1" applyFont="1" applyFill="1" applyBorder="1" applyAlignment="1">
      <alignment horizontal="center"/>
    </xf>
    <xf numFmtId="0" fontId="12" fillId="0" borderId="1" xfId="51" applyFont="1" applyFill="1" applyBorder="1" applyAlignment="1">
      <alignment horizontal="center"/>
    </xf>
    <xf numFmtId="180" fontId="1" fillId="0" borderId="1" xfId="51" applyNumberFormat="1" applyFont="1" applyFill="1" applyBorder="1" applyAlignment="1">
      <alignment horizontal="center" shrinkToFit="1"/>
    </xf>
    <xf numFmtId="9" fontId="1" fillId="0" borderId="1" xfId="51" applyNumberFormat="1" applyFont="1" applyFill="1" applyBorder="1" applyAlignment="1">
      <alignment horizontal="center" vertical="center" shrinkToFit="1"/>
    </xf>
    <xf numFmtId="0" fontId="1" fillId="0" borderId="1" xfId="51" applyFont="1" applyFill="1" applyBorder="1" applyAlignment="1">
      <alignment shrinkToFit="1"/>
    </xf>
    <xf numFmtId="182" fontId="1" fillId="0" borderId="1" xfId="51" applyNumberFormat="1" applyFont="1" applyFill="1" applyBorder="1" applyAlignment="1">
      <alignment shrinkToFit="1"/>
    </xf>
    <xf numFmtId="43" fontId="1" fillId="0" borderId="1" xfId="51" applyNumberFormat="1" applyFont="1" applyFill="1" applyBorder="1" applyAlignment="1">
      <alignment horizontal="right" vertical="center" shrinkToFit="1"/>
    </xf>
    <xf numFmtId="180" fontId="1" fillId="0" borderId="1" xfId="51" applyNumberFormat="1" applyFont="1" applyFill="1" applyBorder="1" applyAlignment="1">
      <alignment horizontal="center"/>
    </xf>
    <xf numFmtId="0" fontId="11" fillId="0" borderId="1" xfId="51" applyFont="1" applyFill="1" applyBorder="1"/>
    <xf numFmtId="182" fontId="11" fillId="0" borderId="1" xfId="51" applyNumberFormat="1" applyFont="1" applyFill="1" applyBorder="1"/>
    <xf numFmtId="43" fontId="1" fillId="0" borderId="1" xfId="51" applyNumberFormat="1" applyFont="1" applyFill="1" applyBorder="1" applyAlignment="1">
      <alignment horizontal="center" vertical="center" shrinkToFit="1"/>
    </xf>
    <xf numFmtId="0" fontId="1" fillId="0" borderId="1" xfId="51" applyFont="1" applyFill="1" applyBorder="1" applyAlignment="1">
      <alignment vertical="center" shrinkToFit="1"/>
    </xf>
    <xf numFmtId="0" fontId="13" fillId="0" borderId="1" xfId="51" applyFont="1" applyFill="1" applyBorder="1" applyAlignment="1">
      <alignment vertical="center"/>
    </xf>
    <xf numFmtId="0" fontId="2" fillId="0" borderId="0" xfId="51" applyFont="1" applyFill="1" applyAlignment="1">
      <alignment vertical="center"/>
    </xf>
    <xf numFmtId="0" fontId="2" fillId="0" borderId="0" xfId="51" applyFont="1" applyFill="1" applyAlignment="1">
      <alignment horizontal="center" vertical="center"/>
    </xf>
    <xf numFmtId="0" fontId="14" fillId="0" borderId="0" xfId="51" applyFont="1" applyFill="1" applyAlignment="1">
      <alignment vertical="center"/>
    </xf>
    <xf numFmtId="0" fontId="15" fillId="0" borderId="0" xfId="51" applyFont="1" applyFill="1" applyAlignment="1">
      <alignment horizontal="center" vertical="center" wrapText="1"/>
    </xf>
    <xf numFmtId="0" fontId="16" fillId="0" borderId="0" xfId="51" applyFont="1" applyFill="1" applyAlignment="1">
      <alignment horizontal="center" vertical="center" wrapText="1"/>
    </xf>
    <xf numFmtId="180" fontId="2" fillId="0" borderId="0" xfId="51" applyNumberFormat="1" applyFont="1" applyFill="1" applyAlignment="1">
      <alignment vertical="center"/>
    </xf>
    <xf numFmtId="0" fontId="17" fillId="0" borderId="1" xfId="51" applyFont="1" applyFill="1" applyBorder="1" applyAlignment="1">
      <alignment horizontal="center" vertical="center"/>
    </xf>
    <xf numFmtId="0" fontId="18" fillId="0" borderId="1" xfId="51" applyFont="1" applyFill="1" applyBorder="1" applyAlignment="1">
      <alignment horizontal="center" vertical="center"/>
    </xf>
    <xf numFmtId="0" fontId="19" fillId="0" borderId="1" xfId="51" applyFont="1" applyFill="1" applyBorder="1" applyAlignment="1">
      <alignment horizontal="center" vertical="center"/>
    </xf>
    <xf numFmtId="0" fontId="18" fillId="0" borderId="1" xfId="10" applyFont="1" applyFill="1" applyBorder="1" applyAlignment="1" applyProtection="1">
      <alignment vertical="center"/>
    </xf>
    <xf numFmtId="0" fontId="20" fillId="0" borderId="1" xfId="51" applyFont="1" applyFill="1" applyBorder="1" applyAlignment="1">
      <alignment horizontal="center" vertical="center"/>
    </xf>
    <xf numFmtId="43" fontId="19" fillId="0" borderId="4" xfId="51" applyNumberFormat="1" applyFont="1" applyFill="1" applyBorder="1" applyAlignment="1">
      <alignment horizontal="right" vertical="center"/>
    </xf>
    <xf numFmtId="43" fontId="19" fillId="0" borderId="1" xfId="51" applyNumberFormat="1" applyFont="1" applyFill="1" applyBorder="1" applyAlignment="1">
      <alignment horizontal="right" vertical="center" shrinkToFit="1"/>
    </xf>
    <xf numFmtId="10" fontId="19" fillId="0" borderId="1" xfId="11" applyNumberFormat="1" applyFont="1" applyFill="1" applyBorder="1" applyAlignment="1" applyProtection="1">
      <alignment horizontal="right" vertical="center" shrinkToFit="1"/>
    </xf>
    <xf numFmtId="43" fontId="19" fillId="0" borderId="1" xfId="51" applyNumberFormat="1" applyFont="1" applyFill="1" applyBorder="1" applyAlignment="1">
      <alignment horizontal="right" vertical="center"/>
    </xf>
    <xf numFmtId="0" fontId="21" fillId="0" borderId="1" xfId="10" applyFont="1" applyFill="1" applyBorder="1" applyAlignment="1" applyProtection="1">
      <alignment horizontal="center" vertical="center"/>
    </xf>
    <xf numFmtId="43" fontId="22" fillId="0" borderId="4" xfId="51" applyNumberFormat="1" applyFont="1" applyFill="1" applyBorder="1" applyAlignment="1">
      <alignment horizontal="right" vertical="center"/>
    </xf>
    <xf numFmtId="43" fontId="22" fillId="0" borderId="1" xfId="51" applyNumberFormat="1" applyFont="1" applyFill="1" applyBorder="1" applyAlignment="1">
      <alignment horizontal="right" vertical="center" shrinkToFit="1"/>
    </xf>
    <xf numFmtId="10" fontId="22" fillId="0" borderId="1" xfId="11" applyNumberFormat="1" applyFont="1" applyFill="1" applyBorder="1" applyAlignment="1" applyProtection="1">
      <alignment horizontal="right" vertical="center" shrinkToFit="1"/>
    </xf>
    <xf numFmtId="0" fontId="2" fillId="0" borderId="0" xfId="0" applyFont="1" applyFill="1" applyAlignment="1">
      <alignment horizontal="left"/>
    </xf>
    <xf numFmtId="0" fontId="2" fillId="0" borderId="1" xfId="51" applyFont="1" applyFill="1" applyBorder="1" applyAlignment="1" quotePrefix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千位分隔 3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中航油评估明细表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_x0004_" xfId="51"/>
    <cellStyle name="千位分隔 3 5" xfId="52"/>
    <cellStyle name="常规_评估空白套表1 2" xfId="53"/>
    <cellStyle name="常规 3 5" xfId="54"/>
    <cellStyle name="超链接 3" xfId="55"/>
    <cellStyle name="常规_申报正式表格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:G1"/>
    </sheetView>
  </sheetViews>
  <sheetFormatPr defaultColWidth="9" defaultRowHeight="15.75" customHeight="1" outlineLevelCol="7"/>
  <cols>
    <col min="1" max="1" width="32.75" style="12" customWidth="1"/>
    <col min="2" max="2" width="5.75" style="12" customWidth="1"/>
    <col min="3" max="3" width="14.75" style="12" hidden="1" customWidth="1" outlineLevel="1"/>
    <col min="4" max="4" width="21" style="12" customWidth="1" collapsed="1"/>
    <col min="5" max="5" width="21.75" style="12" customWidth="1"/>
    <col min="6" max="6" width="20.375" style="12" customWidth="1"/>
    <col min="7" max="7" width="22.25" style="12" customWidth="1"/>
    <col min="8" max="8" width="12" style="12"/>
    <col min="9" max="9" width="9" style="12"/>
    <col min="10" max="10" width="12" style="12"/>
    <col min="11" max="16384" width="9" style="12"/>
  </cols>
  <sheetData>
    <row r="1" s="12" customFormat="1" ht="30" customHeight="1" spans="1:7">
      <c r="A1" s="156" t="s">
        <v>0</v>
      </c>
      <c r="B1" s="157"/>
      <c r="C1" s="157"/>
      <c r="D1" s="157"/>
      <c r="E1" s="157"/>
      <c r="F1" s="157"/>
      <c r="G1" s="157"/>
    </row>
    <row r="2" s="153" customFormat="1" customHeight="1" spans="1:7">
      <c r="A2" s="158" t="s">
        <v>1</v>
      </c>
      <c r="E2" s="153" t="s">
        <v>2</v>
      </c>
      <c r="G2" s="117" t="s">
        <v>3</v>
      </c>
    </row>
    <row r="3" s="154" customFormat="1" ht="20.25" customHeight="1" spans="1:7">
      <c r="A3" s="159" t="s">
        <v>4</v>
      </c>
      <c r="B3" s="159"/>
      <c r="C3" s="160" t="s">
        <v>5</v>
      </c>
      <c r="D3" s="160" t="s">
        <v>6</v>
      </c>
      <c r="E3" s="160" t="s">
        <v>7</v>
      </c>
      <c r="F3" s="160" t="s">
        <v>8</v>
      </c>
      <c r="G3" s="160" t="s">
        <v>9</v>
      </c>
    </row>
    <row r="4" s="154" customFormat="1" ht="20.25" customHeight="1" spans="1:7">
      <c r="A4" s="159"/>
      <c r="B4" s="159"/>
      <c r="C4" s="161"/>
      <c r="D4" s="161" t="s">
        <v>10</v>
      </c>
      <c r="E4" s="161" t="s">
        <v>11</v>
      </c>
      <c r="F4" s="161" t="s">
        <v>12</v>
      </c>
      <c r="G4" s="161" t="s">
        <v>13</v>
      </c>
    </row>
    <row r="5" s="153" customFormat="1" ht="27.6" customHeight="1" spans="1:7">
      <c r="A5" s="162" t="s">
        <v>14</v>
      </c>
      <c r="B5" s="163">
        <v>1</v>
      </c>
      <c r="C5" s="164">
        <v>0</v>
      </c>
      <c r="D5" s="165">
        <v>7740722.2</v>
      </c>
      <c r="E5" s="165">
        <v>8366700</v>
      </c>
      <c r="F5" s="165">
        <f>E5-D5</f>
        <v>625977.8</v>
      </c>
      <c r="G5" s="166">
        <f>F5/D5</f>
        <v>0.0808681391511505</v>
      </c>
    </row>
    <row r="6" s="153" customFormat="1" ht="27.6" customHeight="1" spans="1:7">
      <c r="A6" s="162" t="s">
        <v>15</v>
      </c>
      <c r="B6" s="163">
        <v>2</v>
      </c>
      <c r="C6" s="167" t="e">
        <v>#REF!</v>
      </c>
      <c r="D6" s="165">
        <f>D7+D8</f>
        <v>4455447.39</v>
      </c>
      <c r="E6" s="165">
        <f>E7+E8</f>
        <v>3572269</v>
      </c>
      <c r="F6" s="165">
        <f>E6-D6</f>
        <v>-883178.39</v>
      </c>
      <c r="G6" s="166">
        <f>F6/D6</f>
        <v>-0.198224400984342</v>
      </c>
    </row>
    <row r="7" s="153" customFormat="1" ht="27.6" customHeight="1" spans="1:7">
      <c r="A7" s="162" t="s">
        <v>16</v>
      </c>
      <c r="B7" s="163">
        <v>3</v>
      </c>
      <c r="C7" s="164"/>
      <c r="D7" s="165">
        <v>2501713.86</v>
      </c>
      <c r="E7" s="165">
        <v>1992570</v>
      </c>
      <c r="F7" s="165">
        <f>E7-D7</f>
        <v>-509143.86</v>
      </c>
      <c r="G7" s="166">
        <f>F7/D7</f>
        <v>-0.203518023440139</v>
      </c>
    </row>
    <row r="8" s="153" customFormat="1" ht="27.6" customHeight="1" spans="1:7">
      <c r="A8" s="162" t="s">
        <v>17</v>
      </c>
      <c r="B8" s="163">
        <v>4</v>
      </c>
      <c r="C8" s="164"/>
      <c r="D8" s="165">
        <v>1953733.53</v>
      </c>
      <c r="E8" s="165">
        <v>1579699</v>
      </c>
      <c r="F8" s="165">
        <f>E8-D8</f>
        <v>-374034.53</v>
      </c>
      <c r="G8" s="166">
        <f>F8/D8</f>
        <v>-0.191446031025531</v>
      </c>
    </row>
    <row r="9" s="155" customFormat="1" ht="27.6" customHeight="1" spans="1:7">
      <c r="A9" s="168" t="s">
        <v>18</v>
      </c>
      <c r="B9" s="163">
        <v>5</v>
      </c>
      <c r="C9" s="169" t="e">
        <v>#REF!</v>
      </c>
      <c r="D9" s="170">
        <f>D5+D6</f>
        <v>12196169.59</v>
      </c>
      <c r="E9" s="170">
        <f>E5+E6</f>
        <v>11938969</v>
      </c>
      <c r="F9" s="170">
        <f>F5+F6</f>
        <v>-257200.59</v>
      </c>
      <c r="G9" s="171">
        <f>G5+G6</f>
        <v>-0.117356261833191</v>
      </c>
    </row>
    <row r="10" s="153" customFormat="1" ht="23.25" hidden="1" customHeight="1" spans="1:7">
      <c r="A10" s="162" t="s">
        <v>19</v>
      </c>
      <c r="B10" s="163">
        <v>11</v>
      </c>
      <c r="C10" s="164" t="e">
        <v>#REF!</v>
      </c>
      <c r="D10" s="165" t="e">
        <v>#REF!</v>
      </c>
      <c r="E10" s="165" t="e">
        <v>#REF!</v>
      </c>
      <c r="F10" s="165" t="e">
        <v>#REF!</v>
      </c>
      <c r="G10" s="165" t="e">
        <v>#REF!</v>
      </c>
    </row>
    <row r="11" s="153" customFormat="1" ht="23.25" hidden="1" customHeight="1" spans="1:7">
      <c r="A11" s="162" t="s">
        <v>20</v>
      </c>
      <c r="B11" s="163">
        <v>12</v>
      </c>
      <c r="C11" s="164" t="e">
        <v>#REF!</v>
      </c>
      <c r="D11" s="165" t="e">
        <v>#REF!</v>
      </c>
      <c r="E11" s="165" t="e">
        <v>#REF!</v>
      </c>
      <c r="F11" s="165" t="e">
        <v>#REF!</v>
      </c>
      <c r="G11" s="165" t="e">
        <v>#REF!</v>
      </c>
    </row>
    <row r="12" s="155" customFormat="1" ht="23.25" hidden="1" customHeight="1" spans="1:7">
      <c r="A12" s="168" t="s">
        <v>21</v>
      </c>
      <c r="B12" s="163">
        <v>13</v>
      </c>
      <c r="C12" s="169" t="e">
        <v>#REF!</v>
      </c>
      <c r="D12" s="170" t="e">
        <v>#REF!</v>
      </c>
      <c r="E12" s="170" t="e">
        <v>#REF!</v>
      </c>
      <c r="F12" s="170" t="e">
        <v>#REF!</v>
      </c>
      <c r="G12" s="170" t="e">
        <v>#REF!</v>
      </c>
    </row>
    <row r="13" s="155" customFormat="1" ht="23.25" hidden="1" customHeight="1" spans="1:7">
      <c r="A13" s="168" t="s">
        <v>22</v>
      </c>
      <c r="B13" s="163">
        <v>14</v>
      </c>
      <c r="C13" s="169" t="e">
        <v>#REF!</v>
      </c>
      <c r="D13" s="170" t="e">
        <v>#REF!</v>
      </c>
      <c r="E13" s="170" t="e">
        <v>#REF!</v>
      </c>
      <c r="F13" s="170" t="e">
        <v>#REF!</v>
      </c>
      <c r="G13" s="170" t="e">
        <v>#REF!</v>
      </c>
    </row>
    <row r="14" s="153" customFormat="1" ht="23.25" customHeight="1" spans="1:1">
      <c r="A14" s="153" t="s">
        <v>23</v>
      </c>
    </row>
    <row r="15" s="12" customFormat="1" customHeight="1" spans="1:5">
      <c r="A15" s="172"/>
      <c r="E15" s="77"/>
    </row>
    <row r="19" s="12" customFormat="1" customHeight="1" spans="4:8">
      <c r="D19" s="74"/>
      <c r="E19" s="74"/>
      <c r="F19" s="74"/>
      <c r="G19" s="74"/>
      <c r="H19" s="74">
        <v>0</v>
      </c>
    </row>
  </sheetData>
  <mergeCells count="2">
    <mergeCell ref="A1:G1"/>
    <mergeCell ref="A3:B4"/>
  </mergeCells>
  <hyperlinks>
    <hyperlink ref="A5" location="分类汇总!B6" display="国有建设用地使用权"/>
    <hyperlink ref="A9" location="分类汇总!B36" display="资产总计"/>
    <hyperlink ref="A10" location="分类汇总!B38" display="流动负债"/>
    <hyperlink ref="A11" location="分类汇总!B51" display="非流动负债"/>
    <hyperlink ref="A12" location="分类汇总!B60" display="负债总计"/>
    <hyperlink ref="A6" location="分类汇总!B18" display="国有建设用地使用权及地上建筑"/>
  </hyperlink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workbookViewId="0">
      <selection activeCell="R7" sqref="R7"/>
    </sheetView>
  </sheetViews>
  <sheetFormatPr defaultColWidth="9" defaultRowHeight="15.75" customHeight="1"/>
  <cols>
    <col min="1" max="1" width="4.25" style="12" customWidth="1"/>
    <col min="2" max="2" width="8.75" style="12" customWidth="1"/>
    <col min="3" max="3" width="13.625" style="12" customWidth="1"/>
    <col min="4" max="4" width="17.875" style="12" customWidth="1"/>
    <col min="5" max="5" width="9.75" style="12"/>
    <col min="6" max="6" width="4.875" style="12" customWidth="1"/>
    <col min="7" max="7" width="4.375" style="12" customWidth="1"/>
    <col min="8" max="8" width="8" style="12" hidden="1" customWidth="1"/>
    <col min="9" max="9" width="8.25" style="12" customWidth="1"/>
    <col min="10" max="10" width="7" style="12" customWidth="1"/>
    <col min="11" max="11" width="7.5" style="12" hidden="1" customWidth="1"/>
    <col min="12" max="12" width="6.125" style="12" customWidth="1"/>
    <col min="13" max="13" width="10.75" style="12" customWidth="1"/>
    <col min="14" max="15" width="13" style="12" hidden="1" customWidth="1" outlineLevel="1"/>
    <col min="16" max="16" width="9" style="12" customWidth="1" collapsed="1"/>
    <col min="17" max="17" width="9.25" style="12" customWidth="1"/>
    <col min="18" max="18" width="8.75" style="12" customWidth="1"/>
    <col min="19" max="19" width="5.5" style="12" customWidth="1"/>
    <col min="20" max="20" width="4" style="12" customWidth="1"/>
    <col min="21" max="16383" width="9" style="12"/>
  </cols>
  <sheetData>
    <row r="1" s="12" customFormat="1" ht="12.75" customHeight="1" spans="1:20">
      <c r="A1" s="132" t="s">
        <v>24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="11" customFormat="1" ht="30" customHeight="1" spans="1:20">
      <c r="A2" s="80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="12" customFormat="1" customHeight="1" spans="1:20">
      <c r="A3" s="19" t="s">
        <v>1</v>
      </c>
      <c r="T3" s="117" t="s">
        <v>26</v>
      </c>
    </row>
    <row r="4" s="131" customFormat="1" ht="27.75" customHeight="1" spans="1:20">
      <c r="A4" s="22" t="s">
        <v>27</v>
      </c>
      <c r="B4" s="22" t="s">
        <v>28</v>
      </c>
      <c r="C4" s="22" t="s">
        <v>29</v>
      </c>
      <c r="D4" s="22" t="s">
        <v>30</v>
      </c>
      <c r="E4" s="22" t="s">
        <v>31</v>
      </c>
      <c r="F4" s="22" t="s">
        <v>32</v>
      </c>
      <c r="G4" s="22" t="s">
        <v>33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M4" s="22" t="s">
        <v>39</v>
      </c>
      <c r="N4" s="22" t="s">
        <v>5</v>
      </c>
      <c r="O4" s="22" t="s">
        <v>40</v>
      </c>
      <c r="P4" s="22" t="s">
        <v>6</v>
      </c>
      <c r="Q4" s="22" t="s">
        <v>7</v>
      </c>
      <c r="R4" s="22" t="s">
        <v>8</v>
      </c>
      <c r="S4" s="22" t="s">
        <v>41</v>
      </c>
      <c r="T4" s="22" t="s">
        <v>42</v>
      </c>
    </row>
    <row r="5" s="12" customFormat="1" customHeight="1" spans="1:20">
      <c r="A5" s="133">
        <v>1</v>
      </c>
      <c r="B5" s="86" t="s">
        <v>43</v>
      </c>
      <c r="C5" s="134" t="s">
        <v>44</v>
      </c>
      <c r="D5" s="135" t="s">
        <v>45</v>
      </c>
      <c r="E5" s="136">
        <v>40113</v>
      </c>
      <c r="F5" s="137" t="s">
        <v>46</v>
      </c>
      <c r="G5" s="138" t="s">
        <v>47</v>
      </c>
      <c r="H5" s="139"/>
      <c r="I5" s="136">
        <v>57419</v>
      </c>
      <c r="J5" s="142">
        <v>35.71</v>
      </c>
      <c r="K5" s="143"/>
      <c r="L5" s="144">
        <v>17180</v>
      </c>
      <c r="M5" s="145">
        <v>10290820</v>
      </c>
      <c r="N5" s="145"/>
      <c r="O5" s="145"/>
      <c r="P5" s="146">
        <v>7740722.2</v>
      </c>
      <c r="Q5" s="150">
        <v>8366700</v>
      </c>
      <c r="R5" s="146">
        <v>625977.8</v>
      </c>
      <c r="S5" s="146">
        <v>8.08681391511505</v>
      </c>
      <c r="T5" s="151"/>
    </row>
    <row r="6" s="12" customFormat="1" customHeight="1" spans="1:20">
      <c r="A6" s="1"/>
      <c r="B6" s="50"/>
      <c r="C6" s="50"/>
      <c r="D6" s="91"/>
      <c r="E6" s="109"/>
      <c r="F6" s="109"/>
      <c r="G6" s="1"/>
      <c r="H6" s="1"/>
      <c r="I6" s="147"/>
      <c r="J6" s="147"/>
      <c r="K6" s="7"/>
      <c r="L6" s="65"/>
      <c r="M6" s="65"/>
      <c r="N6" s="65"/>
      <c r="O6" s="65"/>
      <c r="P6" s="65"/>
      <c r="Q6" s="8"/>
      <c r="R6" s="65"/>
      <c r="S6" s="65"/>
      <c r="T6" s="41"/>
    </row>
    <row r="7" s="12" customFormat="1" customHeight="1" spans="1:20">
      <c r="A7" s="1"/>
      <c r="B7" s="50"/>
      <c r="C7" s="50"/>
      <c r="D7" s="91"/>
      <c r="E7" s="109"/>
      <c r="F7" s="109"/>
      <c r="G7" s="1"/>
      <c r="H7" s="1"/>
      <c r="I7" s="147"/>
      <c r="J7" s="147"/>
      <c r="K7" s="7"/>
      <c r="L7" s="65"/>
      <c r="M7" s="65"/>
      <c r="N7" s="65"/>
      <c r="O7" s="65"/>
      <c r="P7" s="65"/>
      <c r="Q7" s="8"/>
      <c r="R7" s="65"/>
      <c r="S7" s="65"/>
      <c r="T7" s="41"/>
    </row>
    <row r="8" s="12" customFormat="1" customHeight="1" spans="1:20">
      <c r="A8" s="1"/>
      <c r="B8" s="50"/>
      <c r="C8" s="50"/>
      <c r="D8" s="91"/>
      <c r="E8" s="140"/>
      <c r="F8" s="140"/>
      <c r="G8" s="141"/>
      <c r="H8" s="141"/>
      <c r="I8" s="147"/>
      <c r="J8" s="147"/>
      <c r="K8" s="7"/>
      <c r="L8" s="148"/>
      <c r="M8" s="149"/>
      <c r="N8" s="149"/>
      <c r="O8" s="149"/>
      <c r="P8" s="65"/>
      <c r="Q8" s="8"/>
      <c r="R8" s="65"/>
      <c r="S8" s="65"/>
      <c r="T8" s="152"/>
    </row>
    <row r="9" s="12" customFormat="1" customHeight="1" spans="1:20">
      <c r="A9" s="1"/>
      <c r="B9" s="50"/>
      <c r="C9" s="50"/>
      <c r="D9" s="50"/>
      <c r="E9" s="109"/>
      <c r="F9" s="109"/>
      <c r="G9" s="141"/>
      <c r="H9" s="141"/>
      <c r="I9" s="147"/>
      <c r="J9" s="147"/>
      <c r="K9" s="7"/>
      <c r="L9" s="65"/>
      <c r="M9" s="65"/>
      <c r="N9" s="65"/>
      <c r="O9" s="65"/>
      <c r="P9" s="65"/>
      <c r="Q9" s="8"/>
      <c r="R9" s="65"/>
      <c r="S9" s="65"/>
      <c r="T9" s="41"/>
    </row>
    <row r="10" s="12" customFormat="1" customHeight="1" spans="1:20">
      <c r="A10" s="1"/>
      <c r="B10" s="50"/>
      <c r="C10" s="50"/>
      <c r="D10" s="50"/>
      <c r="E10" s="109"/>
      <c r="F10" s="109"/>
      <c r="G10" s="1"/>
      <c r="H10" s="1"/>
      <c r="I10" s="1"/>
      <c r="J10" s="1"/>
      <c r="K10" s="1"/>
      <c r="L10" s="65"/>
      <c r="M10" s="65"/>
      <c r="N10" s="65"/>
      <c r="O10" s="65"/>
      <c r="P10" s="65"/>
      <c r="Q10" s="65"/>
      <c r="R10" s="65"/>
      <c r="S10" s="65"/>
      <c r="T10" s="41"/>
    </row>
    <row r="11" s="12" customFormat="1" customHeight="1" spans="1:20">
      <c r="A11" s="1"/>
      <c r="B11" s="50"/>
      <c r="C11" s="50"/>
      <c r="D11" s="50"/>
      <c r="E11" s="109"/>
      <c r="F11" s="109"/>
      <c r="G11" s="1"/>
      <c r="H11" s="1"/>
      <c r="I11" s="1"/>
      <c r="J11" s="1"/>
      <c r="K11" s="1"/>
      <c r="L11" s="65"/>
      <c r="M11" s="65"/>
      <c r="N11" s="65"/>
      <c r="O11" s="65"/>
      <c r="P11" s="65"/>
      <c r="Q11" s="65"/>
      <c r="R11" s="65"/>
      <c r="S11" s="65"/>
      <c r="T11" s="41"/>
    </row>
    <row r="12" s="12" customFormat="1" customHeight="1" spans="1:20">
      <c r="A12" s="1"/>
      <c r="B12" s="50"/>
      <c r="C12" s="50"/>
      <c r="D12" s="50"/>
      <c r="E12" s="109"/>
      <c r="F12" s="109"/>
      <c r="G12" s="1"/>
      <c r="H12" s="1"/>
      <c r="I12" s="1"/>
      <c r="J12" s="1"/>
      <c r="K12" s="1"/>
      <c r="L12" s="65"/>
      <c r="M12" s="65"/>
      <c r="N12" s="65"/>
      <c r="O12" s="65"/>
      <c r="P12" s="65"/>
      <c r="Q12" s="65"/>
      <c r="R12" s="65"/>
      <c r="S12" s="65"/>
      <c r="T12" s="41"/>
    </row>
    <row r="13" s="12" customFormat="1" customHeight="1" spans="1:20">
      <c r="A13" s="1"/>
      <c r="B13" s="50"/>
      <c r="C13" s="50"/>
      <c r="D13" s="50"/>
      <c r="E13" s="109"/>
      <c r="F13" s="109"/>
      <c r="G13" s="1"/>
      <c r="H13" s="1"/>
      <c r="I13" s="1"/>
      <c r="J13" s="1"/>
      <c r="K13" s="1"/>
      <c r="L13" s="65"/>
      <c r="M13" s="65"/>
      <c r="N13" s="65"/>
      <c r="O13" s="65"/>
      <c r="P13" s="65"/>
      <c r="Q13" s="65"/>
      <c r="R13" s="65"/>
      <c r="S13" s="65"/>
      <c r="T13" s="41"/>
    </row>
    <row r="14" s="12" customFormat="1" customHeight="1" spans="1:20">
      <c r="A14" s="1"/>
      <c r="B14" s="50"/>
      <c r="C14" s="50"/>
      <c r="D14" s="50"/>
      <c r="E14" s="109"/>
      <c r="F14" s="109"/>
      <c r="G14" s="1"/>
      <c r="H14" s="1"/>
      <c r="I14" s="1"/>
      <c r="J14" s="1"/>
      <c r="K14" s="1"/>
      <c r="L14" s="65"/>
      <c r="M14" s="65"/>
      <c r="N14" s="65"/>
      <c r="O14" s="65"/>
      <c r="P14" s="65"/>
      <c r="Q14" s="65"/>
      <c r="R14" s="65"/>
      <c r="S14" s="65"/>
      <c r="T14" s="41"/>
    </row>
    <row r="15" s="12" customFormat="1" customHeight="1" spans="1:20">
      <c r="A15" s="1"/>
      <c r="B15" s="50"/>
      <c r="C15" s="50"/>
      <c r="D15" s="50"/>
      <c r="E15" s="109"/>
      <c r="F15" s="109"/>
      <c r="G15" s="1"/>
      <c r="H15" s="1"/>
      <c r="I15" s="1"/>
      <c r="J15" s="1"/>
      <c r="K15" s="1"/>
      <c r="L15" s="65"/>
      <c r="M15" s="65"/>
      <c r="N15" s="65"/>
      <c r="O15" s="65"/>
      <c r="P15" s="65"/>
      <c r="Q15" s="65"/>
      <c r="R15" s="65"/>
      <c r="S15" s="65"/>
      <c r="T15" s="41"/>
    </row>
    <row r="16" s="12" customFormat="1" customHeight="1" spans="1:20">
      <c r="A16" s="1"/>
      <c r="B16" s="50"/>
      <c r="C16" s="50"/>
      <c r="D16" s="50"/>
      <c r="E16" s="109"/>
      <c r="F16" s="109"/>
      <c r="G16" s="1"/>
      <c r="H16" s="1"/>
      <c r="I16" s="1"/>
      <c r="J16" s="1"/>
      <c r="K16" s="1"/>
      <c r="L16" s="65"/>
      <c r="M16" s="65"/>
      <c r="N16" s="65"/>
      <c r="O16" s="65"/>
      <c r="P16" s="65"/>
      <c r="Q16" s="65"/>
      <c r="R16" s="65"/>
      <c r="S16" s="65"/>
      <c r="T16" s="41"/>
    </row>
    <row r="17" s="12" customFormat="1" customHeight="1" spans="1:20">
      <c r="A17" s="1"/>
      <c r="B17" s="50"/>
      <c r="C17" s="50"/>
      <c r="D17" s="50"/>
      <c r="E17" s="109"/>
      <c r="F17" s="109"/>
      <c r="G17" s="1"/>
      <c r="H17" s="1"/>
      <c r="I17" s="1"/>
      <c r="J17" s="1"/>
      <c r="K17" s="1"/>
      <c r="L17" s="65"/>
      <c r="M17" s="65"/>
      <c r="N17" s="65"/>
      <c r="O17" s="65"/>
      <c r="P17" s="65"/>
      <c r="Q17" s="65"/>
      <c r="R17" s="65"/>
      <c r="S17" s="65"/>
      <c r="T17" s="41"/>
    </row>
    <row r="18" s="12" customFormat="1" customHeight="1" spans="1:20">
      <c r="A18" s="1"/>
      <c r="B18" s="50"/>
      <c r="C18" s="50"/>
      <c r="D18" s="50"/>
      <c r="E18" s="109"/>
      <c r="F18" s="109"/>
      <c r="G18" s="1"/>
      <c r="H18" s="1"/>
      <c r="I18" s="1"/>
      <c r="J18" s="1"/>
      <c r="K18" s="1"/>
      <c r="L18" s="65"/>
      <c r="M18" s="65"/>
      <c r="N18" s="65"/>
      <c r="O18" s="65"/>
      <c r="P18" s="65"/>
      <c r="Q18" s="65"/>
      <c r="R18" s="65"/>
      <c r="S18" s="65"/>
      <c r="T18" s="41"/>
    </row>
    <row r="19" s="12" customFormat="1" customHeight="1" spans="1:20">
      <c r="A19" s="1"/>
      <c r="B19" s="50"/>
      <c r="C19" s="50"/>
      <c r="D19" s="50"/>
      <c r="E19" s="109"/>
      <c r="F19" s="109"/>
      <c r="G19" s="1"/>
      <c r="H19" s="1"/>
      <c r="I19" s="1"/>
      <c r="J19" s="1"/>
      <c r="K19" s="1"/>
      <c r="L19" s="65"/>
      <c r="M19" s="65"/>
      <c r="N19" s="65"/>
      <c r="O19" s="65"/>
      <c r="P19" s="65"/>
      <c r="Q19" s="65"/>
      <c r="R19" s="65"/>
      <c r="S19" s="65"/>
      <c r="T19" s="41"/>
    </row>
    <row r="20" s="12" customFormat="1" customHeight="1" spans="1:20">
      <c r="A20" s="1"/>
      <c r="B20" s="50"/>
      <c r="C20" s="50"/>
      <c r="D20" s="50"/>
      <c r="E20" s="109"/>
      <c r="F20" s="109"/>
      <c r="G20" s="1"/>
      <c r="H20" s="1"/>
      <c r="I20" s="1"/>
      <c r="J20" s="1"/>
      <c r="K20" s="1"/>
      <c r="L20" s="65"/>
      <c r="M20" s="65"/>
      <c r="N20" s="65"/>
      <c r="O20" s="65"/>
      <c r="P20" s="65"/>
      <c r="Q20" s="65"/>
      <c r="R20" s="65"/>
      <c r="S20" s="65"/>
      <c r="T20" s="41"/>
    </row>
    <row r="21" s="12" customFormat="1" customHeight="1" spans="1:20">
      <c r="A21" s="37" t="s">
        <v>48</v>
      </c>
      <c r="B21" s="39"/>
      <c r="C21" s="39"/>
      <c r="D21" s="50"/>
      <c r="E21" s="109"/>
      <c r="F21" s="109"/>
      <c r="G21" s="1"/>
      <c r="H21" s="1"/>
      <c r="I21" s="1"/>
      <c r="J21" s="1"/>
      <c r="K21" s="1"/>
      <c r="L21" s="146">
        <v>17180</v>
      </c>
      <c r="M21" s="146">
        <v>10290820</v>
      </c>
      <c r="N21" s="146">
        <v>0</v>
      </c>
      <c r="O21" s="146">
        <v>0</v>
      </c>
      <c r="P21" s="146">
        <v>7740722.2</v>
      </c>
      <c r="Q21" s="146">
        <v>8366700</v>
      </c>
      <c r="R21" s="146">
        <v>625977.8</v>
      </c>
      <c r="S21" s="146">
        <v>8.08681391511505</v>
      </c>
      <c r="T21" s="41"/>
    </row>
    <row r="22" s="12" customFormat="1" customHeight="1" spans="1:20">
      <c r="A22" s="37" t="s">
        <v>49</v>
      </c>
      <c r="B22" s="39"/>
      <c r="C22" s="39"/>
      <c r="D22" s="50"/>
      <c r="E22" s="109"/>
      <c r="F22" s="109"/>
      <c r="G22" s="1"/>
      <c r="H22" s="1"/>
      <c r="I22" s="1"/>
      <c r="J22" s="1"/>
      <c r="K22" s="1"/>
      <c r="L22" s="146"/>
      <c r="M22" s="146"/>
      <c r="N22" s="146"/>
      <c r="O22" s="146"/>
      <c r="P22" s="146">
        <v>0</v>
      </c>
      <c r="Q22" s="146"/>
      <c r="R22" s="146">
        <v>0</v>
      </c>
      <c r="S22" s="146" t="s">
        <v>50</v>
      </c>
      <c r="T22" s="41"/>
    </row>
    <row r="23" s="12" customFormat="1" customHeight="1" spans="1:20">
      <c r="A23" s="92" t="s">
        <v>51</v>
      </c>
      <c r="B23" s="93"/>
      <c r="C23" s="93"/>
      <c r="D23" s="94"/>
      <c r="E23" s="109"/>
      <c r="F23" s="109"/>
      <c r="G23" s="1"/>
      <c r="H23" s="1"/>
      <c r="I23" s="1"/>
      <c r="J23" s="1"/>
      <c r="K23" s="1"/>
      <c r="L23" s="146">
        <v>17180</v>
      </c>
      <c r="M23" s="146">
        <v>10290820</v>
      </c>
      <c r="N23" s="146">
        <v>0</v>
      </c>
      <c r="O23" s="146">
        <v>0</v>
      </c>
      <c r="P23" s="146">
        <v>7740722.2</v>
      </c>
      <c r="Q23" s="146">
        <v>8366700</v>
      </c>
      <c r="R23" s="146">
        <v>625977.8</v>
      </c>
      <c r="S23" s="146">
        <v>8.08681391511505</v>
      </c>
      <c r="T23" s="41"/>
    </row>
    <row r="24" s="12" customFormat="1" customHeight="1" spans="1:18">
      <c r="A24" s="42" t="s">
        <v>52</v>
      </c>
      <c r="I24" s="19"/>
      <c r="J24" s="19"/>
      <c r="Q24" s="14" t="s">
        <v>53</v>
      </c>
      <c r="R24" s="14"/>
    </row>
    <row r="25" s="12" customFormat="1" customHeight="1"/>
    <row r="26" s="12" customFormat="1" customHeight="1"/>
    <row r="27" s="12" customFormat="1" customHeight="1"/>
    <row r="28" s="12" customFormat="1" customHeight="1"/>
    <row r="29" s="12" customFormat="1" customHeight="1"/>
    <row r="30" s="12" customFormat="1" customHeight="1" spans="12:12">
      <c r="L30" s="74"/>
    </row>
  </sheetData>
  <mergeCells count="4">
    <mergeCell ref="A2:T2"/>
    <mergeCell ref="A21:B21"/>
    <mergeCell ref="A22:B22"/>
    <mergeCell ref="A23:B23"/>
  </mergeCells>
  <hyperlinks>
    <hyperlink ref="A1" location="索引目录!C28" display="返回索引页"/>
  </hyperlinks>
  <pageMargins left="0.75" right="0.75" top="1" bottom="1" header="0.5" footer="0.5"/>
  <pageSetup paperSize="9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H43"/>
  <sheetViews>
    <sheetView zoomScale="76" zoomScaleNormal="76" topLeftCell="A2" workbookViewId="0">
      <selection activeCell="AC10" sqref="AC10:AC19"/>
    </sheetView>
  </sheetViews>
  <sheetFormatPr defaultColWidth="9" defaultRowHeight="15.75" customHeight="1"/>
  <cols>
    <col min="1" max="1" width="5" style="12" customWidth="1"/>
    <col min="2" max="2" width="7.875" style="12" customWidth="1"/>
    <col min="3" max="3" width="24.375" style="12" customWidth="1"/>
    <col min="4" max="4" width="15.75" style="12" hidden="1" customWidth="1" outlineLevel="1"/>
    <col min="5" max="5" width="10.375" style="12" hidden="1" customWidth="1" outlineLevel="1"/>
    <col min="6" max="6" width="13.125" style="12" customWidth="1" collapsed="1"/>
    <col min="7" max="7" width="8" style="12" hidden="1" customWidth="1"/>
    <col min="8" max="8" width="5.75" style="12" hidden="1" customWidth="1" outlineLevel="1"/>
    <col min="9" max="9" width="5.5" style="12" customWidth="1" outlineLevel="1"/>
    <col min="10" max="10" width="5.5" style="12" hidden="1" customWidth="1" outlineLevel="1"/>
    <col min="11" max="11" width="5" style="12" customWidth="1" outlineLevel="1"/>
    <col min="12" max="12" width="10.25" style="12" customWidth="1" outlineLevel="1"/>
    <col min="13" max="15" width="5" style="12" hidden="1" customWidth="1" outlineLevel="1"/>
    <col min="16" max="16" width="9.75" style="12" customWidth="1" outlineLevel="1"/>
    <col min="17" max="17" width="5" style="12" hidden="1" customWidth="1" outlineLevel="1"/>
    <col min="18" max="18" width="8.5" style="13" collapsed="1"/>
    <col min="19" max="19" width="9.86666666666667" style="12" customWidth="1"/>
    <col min="20" max="20" width="11.3416666666667" style="12" customWidth="1"/>
    <col min="21" max="21" width="7.75" style="12" hidden="1" customWidth="1"/>
    <col min="22" max="22" width="7.75" style="12" hidden="1" customWidth="1" outlineLevel="1"/>
    <col min="23" max="23" width="11" style="77" hidden="1" customWidth="1" outlineLevel="2"/>
    <col min="24" max="26" width="11" style="12" hidden="1" customWidth="1" outlineLevel="2"/>
    <col min="27" max="27" width="12" style="12" customWidth="1" collapsed="1"/>
    <col min="28" max="28" width="13.125" style="12" customWidth="1"/>
    <col min="29" max="29" width="13.375" style="12" customWidth="1"/>
    <col min="30" max="31" width="6.625" style="78" customWidth="1"/>
    <col min="32" max="32" width="13.375" style="12" customWidth="1"/>
    <col min="33" max="33" width="11.75" style="12" customWidth="1"/>
    <col min="34" max="34" width="7.75" style="12" customWidth="1"/>
    <col min="35" max="35" width="7.75" style="79" customWidth="1"/>
    <col min="36" max="36" width="13.375" style="12" customWidth="1"/>
    <col min="37" max="37" width="9.75" style="73" hidden="1" customWidth="1"/>
    <col min="38" max="190" width="9" style="12"/>
    <col min="191" max="16384" width="9" style="76"/>
  </cols>
  <sheetData>
    <row r="1" s="11" customFormat="1" ht="30" customHeight="1" spans="1:37">
      <c r="A1" s="80" t="s">
        <v>54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114"/>
      <c r="AJ1" s="115"/>
      <c r="AK1" s="116"/>
    </row>
    <row r="2" ht="14.1" customHeight="1" spans="1:37">
      <c r="A2" s="125" t="s">
        <v>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9"/>
      <c r="AJ2" s="125"/>
      <c r="AK2" s="130"/>
    </row>
    <row r="3" customHeight="1" spans="1:37">
      <c r="A3" s="19" t="s">
        <v>1</v>
      </c>
      <c r="AJ3" s="117" t="s">
        <v>26</v>
      </c>
      <c r="AK3" s="118"/>
    </row>
    <row r="4" s="13" customFormat="1" customHeight="1" spans="1:37">
      <c r="A4" s="53" t="s">
        <v>27</v>
      </c>
      <c r="B4" s="53" t="s">
        <v>56</v>
      </c>
      <c r="C4" s="53" t="s">
        <v>57</v>
      </c>
      <c r="D4" s="22" t="s">
        <v>58</v>
      </c>
      <c r="E4" s="44" t="s">
        <v>59</v>
      </c>
      <c r="F4" s="44" t="s">
        <v>60</v>
      </c>
      <c r="G4" s="44" t="s">
        <v>61</v>
      </c>
      <c r="H4" s="44" t="s">
        <v>62</v>
      </c>
      <c r="I4" s="44" t="s">
        <v>63</v>
      </c>
      <c r="J4" s="44" t="s">
        <v>64</v>
      </c>
      <c r="K4" s="44" t="s">
        <v>65</v>
      </c>
      <c r="L4" s="44" t="s">
        <v>66</v>
      </c>
      <c r="M4" s="22" t="s">
        <v>67</v>
      </c>
      <c r="N4" s="22" t="s">
        <v>68</v>
      </c>
      <c r="O4" s="22" t="s">
        <v>69</v>
      </c>
      <c r="P4" s="22" t="s">
        <v>70</v>
      </c>
      <c r="Q4" s="22" t="s">
        <v>71</v>
      </c>
      <c r="R4" s="22" t="s">
        <v>72</v>
      </c>
      <c r="S4" s="101" t="s">
        <v>73</v>
      </c>
      <c r="T4" s="101" t="s">
        <v>74</v>
      </c>
      <c r="U4" s="22" t="s">
        <v>75</v>
      </c>
      <c r="V4" s="44" t="s">
        <v>76</v>
      </c>
      <c r="W4" s="53" t="s">
        <v>5</v>
      </c>
      <c r="X4" s="1"/>
      <c r="Y4" s="37" t="s">
        <v>40</v>
      </c>
      <c r="Z4" s="39"/>
      <c r="AA4" s="53" t="s">
        <v>6</v>
      </c>
      <c r="AB4" s="53"/>
      <c r="AC4" s="53" t="s">
        <v>7</v>
      </c>
      <c r="AD4" s="1"/>
      <c r="AE4" s="1"/>
      <c r="AF4" s="1"/>
      <c r="AG4" s="119" t="s">
        <v>8</v>
      </c>
      <c r="AH4" s="22" t="s">
        <v>41</v>
      </c>
      <c r="AI4" s="120" t="s">
        <v>77</v>
      </c>
      <c r="AJ4" s="22" t="s">
        <v>42</v>
      </c>
      <c r="AK4" s="53" t="s">
        <v>78</v>
      </c>
    </row>
    <row r="5" s="13" customFormat="1" customHeight="1" spans="1:37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81"/>
      <c r="M5" s="1"/>
      <c r="N5" s="1"/>
      <c r="O5" s="1"/>
      <c r="P5" s="1"/>
      <c r="Q5" s="1"/>
      <c r="R5" s="1"/>
      <c r="S5" s="102"/>
      <c r="T5" s="102"/>
      <c r="U5" s="1"/>
      <c r="V5" s="26"/>
      <c r="W5" s="103" t="s">
        <v>79</v>
      </c>
      <c r="X5" s="53" t="s">
        <v>80</v>
      </c>
      <c r="Y5" s="103" t="s">
        <v>79</v>
      </c>
      <c r="Z5" s="53" t="s">
        <v>80</v>
      </c>
      <c r="AA5" s="53" t="s">
        <v>79</v>
      </c>
      <c r="AB5" s="53" t="s">
        <v>80</v>
      </c>
      <c r="AC5" s="53" t="s">
        <v>79</v>
      </c>
      <c r="AD5" s="110" t="s">
        <v>81</v>
      </c>
      <c r="AE5" s="110" t="s">
        <v>82</v>
      </c>
      <c r="AF5" s="53" t="s">
        <v>80</v>
      </c>
      <c r="AG5" s="25"/>
      <c r="AH5" s="1"/>
      <c r="AI5" s="121"/>
      <c r="AJ5" s="1"/>
      <c r="AK5" s="53"/>
    </row>
    <row r="6" s="75" customFormat="1" ht="30" customHeight="1" spans="1:190">
      <c r="A6" s="1">
        <v>1</v>
      </c>
      <c r="B6" s="82" t="s">
        <v>83</v>
      </c>
      <c r="C6" s="3" t="s">
        <v>84</v>
      </c>
      <c r="D6" s="83"/>
      <c r="E6" s="84"/>
      <c r="F6" s="85" t="s">
        <v>85</v>
      </c>
      <c r="G6" s="85"/>
      <c r="H6" s="85"/>
      <c r="I6" s="85"/>
      <c r="J6" s="85"/>
      <c r="K6" s="85"/>
      <c r="L6" s="85"/>
      <c r="M6" s="85"/>
      <c r="N6" s="85"/>
      <c r="O6" s="85"/>
      <c r="P6" s="100" t="s">
        <v>86</v>
      </c>
      <c r="Q6" s="90"/>
      <c r="R6" s="104" t="s">
        <v>87</v>
      </c>
      <c r="S6" s="53" t="s">
        <v>88</v>
      </c>
      <c r="T6" s="105">
        <v>306.72</v>
      </c>
      <c r="U6" s="4"/>
      <c r="V6" s="4"/>
      <c r="W6" s="106"/>
      <c r="X6" s="107"/>
      <c r="Y6" s="107"/>
      <c r="Z6" s="107"/>
      <c r="AA6" s="4">
        <v>473929.68</v>
      </c>
      <c r="AB6" s="4">
        <v>322030.66</v>
      </c>
      <c r="AC6" s="5">
        <v>467469</v>
      </c>
      <c r="AD6" s="6">
        <v>77</v>
      </c>
      <c r="AE6" s="7">
        <v>1</v>
      </c>
      <c r="AF6" s="8">
        <v>359951</v>
      </c>
      <c r="AG6" s="122">
        <v>37920.34</v>
      </c>
      <c r="AH6" s="8">
        <v>11.7753818844454</v>
      </c>
      <c r="AI6" s="121">
        <v>1524</v>
      </c>
      <c r="AJ6" s="100"/>
      <c r="AK6" s="100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</row>
    <row r="7" s="75" customFormat="1" ht="30" customHeight="1" spans="1:190">
      <c r="A7" s="1">
        <v>2</v>
      </c>
      <c r="B7" s="82" t="s">
        <v>83</v>
      </c>
      <c r="C7" s="3" t="s">
        <v>89</v>
      </c>
      <c r="D7" s="83"/>
      <c r="E7" s="84"/>
      <c r="F7" s="85" t="s">
        <v>90</v>
      </c>
      <c r="G7" s="85"/>
      <c r="H7" s="85"/>
      <c r="I7" s="85"/>
      <c r="J7" s="85"/>
      <c r="K7" s="85"/>
      <c r="L7" s="85"/>
      <c r="M7" s="85"/>
      <c r="N7" s="85"/>
      <c r="O7" s="85"/>
      <c r="P7" s="100" t="s">
        <v>86</v>
      </c>
      <c r="Q7" s="90"/>
      <c r="R7" s="104" t="s">
        <v>87</v>
      </c>
      <c r="S7" s="53" t="s">
        <v>88</v>
      </c>
      <c r="T7" s="105">
        <v>640.24</v>
      </c>
      <c r="U7" s="4"/>
      <c r="V7" s="4"/>
      <c r="W7" s="106"/>
      <c r="X7" s="107"/>
      <c r="Y7" s="107"/>
      <c r="Z7" s="107"/>
      <c r="AA7" s="4">
        <v>1129788.36</v>
      </c>
      <c r="AB7" s="4">
        <v>622391.22</v>
      </c>
      <c r="AC7" s="5">
        <v>821428</v>
      </c>
      <c r="AD7" s="6">
        <v>77</v>
      </c>
      <c r="AE7" s="7">
        <v>1</v>
      </c>
      <c r="AF7" s="8">
        <v>632500</v>
      </c>
      <c r="AG7" s="122">
        <v>10108.78</v>
      </c>
      <c r="AH7" s="8">
        <v>1.62418422290726</v>
      </c>
      <c r="AI7" s="121">
        <v>1283</v>
      </c>
      <c r="AJ7" s="100"/>
      <c r="AK7" s="100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</row>
    <row r="8" s="75" customFormat="1" customHeight="1" spans="1:190">
      <c r="A8" s="1">
        <v>3</v>
      </c>
      <c r="B8" s="2" t="s">
        <v>91</v>
      </c>
      <c r="C8" s="3" t="s">
        <v>92</v>
      </c>
      <c r="D8" s="83"/>
      <c r="E8" s="84"/>
      <c r="F8" s="85"/>
      <c r="G8" s="85"/>
      <c r="H8" s="85"/>
      <c r="I8" s="85"/>
      <c r="J8" s="85"/>
      <c r="K8" s="85"/>
      <c r="L8" s="85"/>
      <c r="M8" s="85"/>
      <c r="N8" s="85"/>
      <c r="O8" s="85"/>
      <c r="P8" s="100" t="s">
        <v>86</v>
      </c>
      <c r="Q8" s="90"/>
      <c r="R8" s="104" t="s">
        <v>87</v>
      </c>
      <c r="S8" s="90"/>
      <c r="T8" s="105"/>
      <c r="U8" s="4"/>
      <c r="V8" s="4"/>
      <c r="W8" s="106"/>
      <c r="X8" s="107"/>
      <c r="Y8" s="107"/>
      <c r="Z8" s="107"/>
      <c r="AA8" s="4">
        <v>1272389.01</v>
      </c>
      <c r="AB8" s="4">
        <v>864575.77</v>
      </c>
      <c r="AC8" s="5"/>
      <c r="AD8" s="6"/>
      <c r="AE8" s="7"/>
      <c r="AF8" s="8">
        <v>0</v>
      </c>
      <c r="AG8" s="122">
        <v>-264410.77</v>
      </c>
      <c r="AH8" s="8">
        <v>-0.305827180421677</v>
      </c>
      <c r="AI8" s="121"/>
      <c r="AJ8" s="100"/>
      <c r="AK8" s="100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</row>
    <row r="9" s="75" customFormat="1" customHeight="1" spans="1:190">
      <c r="A9" s="1" t="s">
        <v>93</v>
      </c>
      <c r="B9" s="2"/>
      <c r="C9" s="3" t="s">
        <v>92</v>
      </c>
      <c r="D9" s="83"/>
      <c r="E9" s="84"/>
      <c r="F9" s="85" t="s">
        <v>85</v>
      </c>
      <c r="G9" s="85"/>
      <c r="H9" s="85"/>
      <c r="I9" s="85"/>
      <c r="J9" s="85"/>
      <c r="K9" s="85"/>
      <c r="L9" s="85"/>
      <c r="M9" s="85"/>
      <c r="N9" s="85"/>
      <c r="O9" s="85"/>
      <c r="P9" s="100" t="s">
        <v>86</v>
      </c>
      <c r="Q9" s="90"/>
      <c r="R9" s="104" t="s">
        <v>87</v>
      </c>
      <c r="S9" s="53" t="s">
        <v>88</v>
      </c>
      <c r="T9" s="105">
        <v>378.48</v>
      </c>
      <c r="U9" s="4"/>
      <c r="V9" s="4"/>
      <c r="W9" s="106"/>
      <c r="X9" s="107"/>
      <c r="Y9" s="107"/>
      <c r="Z9" s="107"/>
      <c r="AA9" s="4"/>
      <c r="AB9" s="4"/>
      <c r="AC9" s="5">
        <v>579453</v>
      </c>
      <c r="AD9" s="6">
        <v>77</v>
      </c>
      <c r="AE9" s="7">
        <v>1</v>
      </c>
      <c r="AF9" s="8">
        <v>446179</v>
      </c>
      <c r="AG9" s="122"/>
      <c r="AH9" s="8" t="s">
        <v>50</v>
      </c>
      <c r="AI9" s="121">
        <v>1531</v>
      </c>
      <c r="AJ9" s="100"/>
      <c r="AK9" s="100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</row>
    <row r="10" s="75" customFormat="1" customHeight="1" spans="1:190">
      <c r="A10" s="1" t="s">
        <v>94</v>
      </c>
      <c r="B10" s="2"/>
      <c r="C10" s="3" t="s">
        <v>95</v>
      </c>
      <c r="D10" s="83"/>
      <c r="E10" s="84"/>
      <c r="F10" s="85" t="s">
        <v>96</v>
      </c>
      <c r="G10" s="85"/>
      <c r="H10" s="85"/>
      <c r="I10" s="85"/>
      <c r="J10" s="85"/>
      <c r="K10" s="85"/>
      <c r="L10" s="85"/>
      <c r="M10" s="85"/>
      <c r="N10" s="85"/>
      <c r="O10" s="85"/>
      <c r="P10" s="100" t="s">
        <v>86</v>
      </c>
      <c r="Q10" s="90"/>
      <c r="R10" s="104" t="s">
        <v>87</v>
      </c>
      <c r="S10" s="90" t="s">
        <v>97</v>
      </c>
      <c r="T10" s="105">
        <v>40</v>
      </c>
      <c r="U10" s="4"/>
      <c r="V10" s="4"/>
      <c r="W10" s="106"/>
      <c r="X10" s="107"/>
      <c r="Y10" s="107"/>
      <c r="Z10" s="107"/>
      <c r="AA10" s="4"/>
      <c r="AB10" s="4"/>
      <c r="AC10" s="5">
        <v>31000</v>
      </c>
      <c r="AD10" s="6">
        <v>62</v>
      </c>
      <c r="AE10" s="7">
        <v>1</v>
      </c>
      <c r="AF10" s="8">
        <v>19220</v>
      </c>
      <c r="AG10" s="122"/>
      <c r="AH10" s="8" t="s">
        <v>50</v>
      </c>
      <c r="AI10" s="121">
        <v>775</v>
      </c>
      <c r="AJ10" s="100"/>
      <c r="AK10" s="100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</row>
    <row r="11" s="75" customFormat="1" customHeight="1" spans="1:190">
      <c r="A11" s="1" t="s">
        <v>98</v>
      </c>
      <c r="B11" s="2"/>
      <c r="C11" s="3" t="s">
        <v>99</v>
      </c>
      <c r="D11" s="83"/>
      <c r="E11" s="84"/>
      <c r="F11" s="85" t="s">
        <v>100</v>
      </c>
      <c r="G11" s="85"/>
      <c r="H11" s="85"/>
      <c r="I11" s="85"/>
      <c r="J11" s="85"/>
      <c r="K11" s="85">
        <v>31</v>
      </c>
      <c r="L11" s="85">
        <v>0.4</v>
      </c>
      <c r="M11" s="85"/>
      <c r="N11" s="85"/>
      <c r="O11" s="85"/>
      <c r="P11" s="100" t="s">
        <v>86</v>
      </c>
      <c r="Q11" s="90"/>
      <c r="R11" s="104" t="s">
        <v>87</v>
      </c>
      <c r="S11" s="90" t="s">
        <v>101</v>
      </c>
      <c r="T11" s="105">
        <v>31</v>
      </c>
      <c r="U11" s="4"/>
      <c r="V11" s="4"/>
      <c r="W11" s="106"/>
      <c r="X11" s="107"/>
      <c r="Y11" s="107"/>
      <c r="Z11" s="107"/>
      <c r="AA11" s="4"/>
      <c r="AB11" s="4"/>
      <c r="AC11" s="5">
        <v>6758</v>
      </c>
      <c r="AD11" s="6">
        <v>44</v>
      </c>
      <c r="AE11" s="7">
        <v>1</v>
      </c>
      <c r="AF11" s="8">
        <v>2974</v>
      </c>
      <c r="AG11" s="122"/>
      <c r="AH11" s="8" t="s">
        <v>50</v>
      </c>
      <c r="AI11" s="121">
        <v>218</v>
      </c>
      <c r="AJ11" s="100" t="s">
        <v>102</v>
      </c>
      <c r="AK11" s="100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</row>
    <row r="12" s="75" customFormat="1" customHeight="1" spans="1:190">
      <c r="A12" s="1" t="s">
        <v>103</v>
      </c>
      <c r="B12" s="2"/>
      <c r="C12" s="3" t="s">
        <v>104</v>
      </c>
      <c r="D12" s="83"/>
      <c r="E12" s="84"/>
      <c r="F12" s="85" t="s">
        <v>105</v>
      </c>
      <c r="G12" s="85"/>
      <c r="H12" s="85"/>
      <c r="I12" s="85"/>
      <c r="J12" s="85"/>
      <c r="K12" s="85"/>
      <c r="L12" s="85"/>
      <c r="M12" s="85"/>
      <c r="N12" s="85"/>
      <c r="O12" s="85"/>
      <c r="P12" s="100" t="s">
        <v>86</v>
      </c>
      <c r="Q12" s="90"/>
      <c r="R12" s="104" t="s">
        <v>87</v>
      </c>
      <c r="S12" s="90" t="s">
        <v>97</v>
      </c>
      <c r="T12" s="105">
        <v>208</v>
      </c>
      <c r="U12" s="4"/>
      <c r="V12" s="4"/>
      <c r="W12" s="106"/>
      <c r="X12" s="107"/>
      <c r="Y12" s="107"/>
      <c r="Z12" s="107"/>
      <c r="AA12" s="4"/>
      <c r="AB12" s="4"/>
      <c r="AC12" s="5">
        <v>141856</v>
      </c>
      <c r="AD12" s="6">
        <v>62</v>
      </c>
      <c r="AE12" s="7">
        <v>1</v>
      </c>
      <c r="AF12" s="8">
        <v>87951</v>
      </c>
      <c r="AG12" s="122"/>
      <c r="AH12" s="8" t="s">
        <v>50</v>
      </c>
      <c r="AI12" s="121">
        <v>682</v>
      </c>
      <c r="AJ12" s="100"/>
      <c r="AK12" s="100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</row>
    <row r="13" s="75" customFormat="1" customHeight="1" spans="1:190">
      <c r="A13" s="1" t="s">
        <v>106</v>
      </c>
      <c r="B13" s="2"/>
      <c r="C13" s="3" t="s">
        <v>107</v>
      </c>
      <c r="D13" s="83"/>
      <c r="E13" s="84"/>
      <c r="F13" s="85" t="s">
        <v>105</v>
      </c>
      <c r="G13" s="85"/>
      <c r="H13" s="85"/>
      <c r="I13" s="85"/>
      <c r="J13" s="85"/>
      <c r="K13" s="85"/>
      <c r="L13" s="85"/>
      <c r="M13" s="85"/>
      <c r="N13" s="85"/>
      <c r="O13" s="85"/>
      <c r="P13" s="100" t="s">
        <v>86</v>
      </c>
      <c r="Q13" s="90"/>
      <c r="R13" s="104" t="s">
        <v>87</v>
      </c>
      <c r="S13" s="90" t="s">
        <v>97</v>
      </c>
      <c r="T13" s="105">
        <v>11</v>
      </c>
      <c r="U13" s="4"/>
      <c r="V13" s="4"/>
      <c r="W13" s="106"/>
      <c r="X13" s="107"/>
      <c r="Y13" s="107"/>
      <c r="Z13" s="107"/>
      <c r="AA13" s="4"/>
      <c r="AB13" s="4"/>
      <c r="AC13" s="5">
        <v>7502</v>
      </c>
      <c r="AD13" s="6">
        <v>62</v>
      </c>
      <c r="AE13" s="7">
        <v>1</v>
      </c>
      <c r="AF13" s="8">
        <v>4651</v>
      </c>
      <c r="AG13" s="122"/>
      <c r="AH13" s="8" t="s">
        <v>50</v>
      </c>
      <c r="AI13" s="121">
        <v>682</v>
      </c>
      <c r="AJ13" s="100"/>
      <c r="AK13" s="100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</row>
    <row r="14" s="75" customFormat="1" customHeight="1" spans="1:190">
      <c r="A14" s="1" t="s">
        <v>108</v>
      </c>
      <c r="B14" s="2"/>
      <c r="C14" s="3" t="s">
        <v>107</v>
      </c>
      <c r="D14" s="83"/>
      <c r="E14" s="84"/>
      <c r="F14" s="85" t="s">
        <v>105</v>
      </c>
      <c r="G14" s="85"/>
      <c r="H14" s="85"/>
      <c r="I14" s="85"/>
      <c r="J14" s="85"/>
      <c r="K14" s="85"/>
      <c r="L14" s="85"/>
      <c r="M14" s="85"/>
      <c r="N14" s="85"/>
      <c r="O14" s="85"/>
      <c r="P14" s="100" t="s">
        <v>86</v>
      </c>
      <c r="Q14" s="90"/>
      <c r="R14" s="104" t="s">
        <v>87</v>
      </c>
      <c r="S14" s="90" t="s">
        <v>97</v>
      </c>
      <c r="T14" s="105">
        <v>32.3</v>
      </c>
      <c r="U14" s="4"/>
      <c r="V14" s="4"/>
      <c r="W14" s="106"/>
      <c r="X14" s="107"/>
      <c r="Y14" s="107"/>
      <c r="Z14" s="107"/>
      <c r="AA14" s="4"/>
      <c r="AB14" s="4"/>
      <c r="AC14" s="5">
        <v>22029</v>
      </c>
      <c r="AD14" s="6">
        <v>62</v>
      </c>
      <c r="AE14" s="7">
        <v>1</v>
      </c>
      <c r="AF14" s="8">
        <v>13658</v>
      </c>
      <c r="AG14" s="122"/>
      <c r="AH14" s="8" t="s">
        <v>50</v>
      </c>
      <c r="AI14" s="121">
        <v>682</v>
      </c>
      <c r="AJ14" s="100"/>
      <c r="AK14" s="100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</row>
    <row r="15" s="75" customFormat="1" customHeight="1" spans="1:190">
      <c r="A15" s="1" t="s">
        <v>109</v>
      </c>
      <c r="B15" s="2"/>
      <c r="C15" s="3" t="s">
        <v>110</v>
      </c>
      <c r="D15" s="83"/>
      <c r="E15" s="84"/>
      <c r="F15" s="85" t="s">
        <v>105</v>
      </c>
      <c r="G15" s="85"/>
      <c r="H15" s="85"/>
      <c r="I15" s="85"/>
      <c r="J15" s="85"/>
      <c r="K15" s="85"/>
      <c r="L15" s="85"/>
      <c r="M15" s="85"/>
      <c r="N15" s="85"/>
      <c r="O15" s="85"/>
      <c r="P15" s="100" t="s">
        <v>86</v>
      </c>
      <c r="Q15" s="90"/>
      <c r="R15" s="104" t="s">
        <v>87</v>
      </c>
      <c r="S15" s="90" t="s">
        <v>97</v>
      </c>
      <c r="T15" s="105">
        <v>13</v>
      </c>
      <c r="U15" s="4"/>
      <c r="V15" s="4"/>
      <c r="W15" s="106"/>
      <c r="X15" s="107"/>
      <c r="Y15" s="107"/>
      <c r="Z15" s="107"/>
      <c r="AA15" s="4"/>
      <c r="AB15" s="4"/>
      <c r="AC15" s="5">
        <v>8866</v>
      </c>
      <c r="AD15" s="6">
        <v>62</v>
      </c>
      <c r="AE15" s="7">
        <v>1</v>
      </c>
      <c r="AF15" s="8">
        <v>5497</v>
      </c>
      <c r="AG15" s="122"/>
      <c r="AH15" s="8" t="s">
        <v>50</v>
      </c>
      <c r="AI15" s="121">
        <v>682</v>
      </c>
      <c r="AJ15" s="100"/>
      <c r="AK15" s="100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</row>
    <row r="16" s="75" customFormat="1" customHeight="1" spans="1:190">
      <c r="A16" s="1" t="s">
        <v>111</v>
      </c>
      <c r="B16" s="2"/>
      <c r="C16" s="3" t="s">
        <v>112</v>
      </c>
      <c r="D16" s="83"/>
      <c r="E16" s="84"/>
      <c r="F16" s="85" t="s">
        <v>105</v>
      </c>
      <c r="G16" s="85"/>
      <c r="H16" s="85"/>
      <c r="I16" s="85"/>
      <c r="J16" s="85"/>
      <c r="K16" s="85"/>
      <c r="L16" s="85"/>
      <c r="M16" s="85"/>
      <c r="N16" s="85"/>
      <c r="O16" s="85"/>
      <c r="P16" s="100" t="s">
        <v>86</v>
      </c>
      <c r="Q16" s="90"/>
      <c r="R16" s="104" t="s">
        <v>87</v>
      </c>
      <c r="S16" s="90" t="s">
        <v>97</v>
      </c>
      <c r="T16" s="105">
        <v>4</v>
      </c>
      <c r="U16" s="4"/>
      <c r="V16" s="4"/>
      <c r="W16" s="106"/>
      <c r="X16" s="107"/>
      <c r="Y16" s="107"/>
      <c r="Z16" s="107"/>
      <c r="AA16" s="4"/>
      <c r="AB16" s="4"/>
      <c r="AC16" s="5">
        <v>2728</v>
      </c>
      <c r="AD16" s="6">
        <v>62</v>
      </c>
      <c r="AE16" s="7">
        <v>1</v>
      </c>
      <c r="AF16" s="8">
        <v>1691</v>
      </c>
      <c r="AG16" s="122"/>
      <c r="AH16" s="8" t="s">
        <v>50</v>
      </c>
      <c r="AI16" s="121">
        <v>682</v>
      </c>
      <c r="AJ16" s="100"/>
      <c r="AK16" s="100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</row>
    <row r="17" s="75" customFormat="1" customHeight="1" spans="1:190">
      <c r="A17" s="1" t="s">
        <v>113</v>
      </c>
      <c r="B17" s="2"/>
      <c r="C17" s="3" t="s">
        <v>114</v>
      </c>
      <c r="D17" s="83"/>
      <c r="E17" s="84"/>
      <c r="F17" s="85" t="s">
        <v>96</v>
      </c>
      <c r="G17" s="85"/>
      <c r="H17" s="85"/>
      <c r="I17" s="85"/>
      <c r="J17" s="85"/>
      <c r="K17" s="85"/>
      <c r="L17" s="85"/>
      <c r="M17" s="85"/>
      <c r="N17" s="85"/>
      <c r="O17" s="85"/>
      <c r="P17" s="100" t="s">
        <v>86</v>
      </c>
      <c r="Q17" s="90"/>
      <c r="R17" s="104" t="s">
        <v>87</v>
      </c>
      <c r="S17" s="90" t="s">
        <v>97</v>
      </c>
      <c r="T17" s="105">
        <v>20</v>
      </c>
      <c r="U17" s="4"/>
      <c r="V17" s="4"/>
      <c r="W17" s="106"/>
      <c r="X17" s="107"/>
      <c r="Y17" s="107"/>
      <c r="Z17" s="107"/>
      <c r="AA17" s="4"/>
      <c r="AB17" s="4"/>
      <c r="AC17" s="5">
        <v>20700</v>
      </c>
      <c r="AD17" s="6">
        <v>62</v>
      </c>
      <c r="AE17" s="7">
        <v>1</v>
      </c>
      <c r="AF17" s="8">
        <v>12834</v>
      </c>
      <c r="AG17" s="122"/>
      <c r="AH17" s="8" t="s">
        <v>50</v>
      </c>
      <c r="AI17" s="121">
        <v>1035</v>
      </c>
      <c r="AJ17" s="100"/>
      <c r="AK17" s="100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</row>
    <row r="18" s="75" customFormat="1" customHeight="1" spans="1:190">
      <c r="A18" s="1" t="s">
        <v>115</v>
      </c>
      <c r="B18" s="2"/>
      <c r="C18" s="3" t="s">
        <v>116</v>
      </c>
      <c r="D18" s="83"/>
      <c r="E18" s="84"/>
      <c r="F18" s="85" t="s">
        <v>96</v>
      </c>
      <c r="G18" s="85"/>
      <c r="H18" s="85"/>
      <c r="I18" s="85"/>
      <c r="J18" s="85"/>
      <c r="K18" s="85"/>
      <c r="L18" s="85"/>
      <c r="M18" s="85"/>
      <c r="N18" s="85"/>
      <c r="O18" s="85"/>
      <c r="P18" s="100" t="s">
        <v>86</v>
      </c>
      <c r="Q18" s="90"/>
      <c r="R18" s="104" t="s">
        <v>87</v>
      </c>
      <c r="S18" s="90" t="s">
        <v>97</v>
      </c>
      <c r="T18" s="105">
        <v>2.25</v>
      </c>
      <c r="U18" s="4"/>
      <c r="V18" s="4"/>
      <c r="W18" s="106"/>
      <c r="X18" s="107"/>
      <c r="Y18" s="107"/>
      <c r="Z18" s="107"/>
      <c r="AA18" s="4"/>
      <c r="AB18" s="4"/>
      <c r="AC18" s="5">
        <v>4795</v>
      </c>
      <c r="AD18" s="6">
        <v>62</v>
      </c>
      <c r="AE18" s="7">
        <v>1</v>
      </c>
      <c r="AF18" s="8">
        <v>2973</v>
      </c>
      <c r="AG18" s="122"/>
      <c r="AH18" s="8" t="s">
        <v>50</v>
      </c>
      <c r="AI18" s="121">
        <v>2131</v>
      </c>
      <c r="AJ18" s="100"/>
      <c r="AK18" s="100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</row>
    <row r="19" s="75" customFormat="1" customHeight="1" spans="1:190">
      <c r="A19" s="1" t="s">
        <v>117</v>
      </c>
      <c r="B19" s="2"/>
      <c r="C19" s="3" t="s">
        <v>118</v>
      </c>
      <c r="D19" s="83"/>
      <c r="E19" s="84"/>
      <c r="F19" s="85" t="s">
        <v>105</v>
      </c>
      <c r="G19" s="85"/>
      <c r="H19" s="85"/>
      <c r="I19" s="85"/>
      <c r="J19" s="85"/>
      <c r="K19" s="85"/>
      <c r="L19" s="85"/>
      <c r="M19" s="85"/>
      <c r="N19" s="85"/>
      <c r="O19" s="85"/>
      <c r="P19" s="100" t="s">
        <v>86</v>
      </c>
      <c r="Q19" s="90"/>
      <c r="R19" s="104" t="s">
        <v>87</v>
      </c>
      <c r="S19" s="90" t="s">
        <v>97</v>
      </c>
      <c r="T19" s="105">
        <v>6</v>
      </c>
      <c r="U19" s="4"/>
      <c r="V19" s="4"/>
      <c r="W19" s="106"/>
      <c r="X19" s="107"/>
      <c r="Y19" s="107"/>
      <c r="Z19" s="107"/>
      <c r="AA19" s="4"/>
      <c r="AB19" s="4"/>
      <c r="AC19" s="5">
        <v>4092</v>
      </c>
      <c r="AD19" s="6">
        <v>62</v>
      </c>
      <c r="AE19" s="7">
        <v>1</v>
      </c>
      <c r="AF19" s="8">
        <v>2537</v>
      </c>
      <c r="AG19" s="122"/>
      <c r="AH19" s="8" t="s">
        <v>50</v>
      </c>
      <c r="AI19" s="121">
        <v>682</v>
      </c>
      <c r="AJ19" s="100"/>
      <c r="AK19" s="100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</row>
    <row r="20" s="75" customFormat="1" customHeight="1" spans="1:190">
      <c r="A20" s="1">
        <v>4</v>
      </c>
      <c r="B20" s="2" t="s">
        <v>119</v>
      </c>
      <c r="C20" s="3" t="s">
        <v>120</v>
      </c>
      <c r="D20" s="83"/>
      <c r="E20" s="84"/>
      <c r="F20" s="85" t="s">
        <v>85</v>
      </c>
      <c r="G20" s="85"/>
      <c r="H20" s="85"/>
      <c r="I20" s="85"/>
      <c r="J20" s="85"/>
      <c r="K20" s="85"/>
      <c r="L20" s="85"/>
      <c r="M20" s="85"/>
      <c r="N20" s="85"/>
      <c r="O20" s="85"/>
      <c r="P20" s="100" t="s">
        <v>86</v>
      </c>
      <c r="Q20" s="90"/>
      <c r="R20" s="104" t="s">
        <v>87</v>
      </c>
      <c r="S20" s="53" t="s">
        <v>88</v>
      </c>
      <c r="T20" s="105">
        <v>24.9</v>
      </c>
      <c r="U20" s="4"/>
      <c r="V20" s="4"/>
      <c r="W20" s="106"/>
      <c r="X20" s="107"/>
      <c r="Y20" s="107"/>
      <c r="Z20" s="107"/>
      <c r="AA20" s="4">
        <v>38304.97</v>
      </c>
      <c r="AB20" s="4">
        <v>26028.16</v>
      </c>
      <c r="AC20" s="5">
        <v>21912</v>
      </c>
      <c r="AD20" s="6">
        <v>77</v>
      </c>
      <c r="AE20" s="7">
        <v>1</v>
      </c>
      <c r="AF20" s="8">
        <v>16872</v>
      </c>
      <c r="AG20" s="122">
        <v>-9156.16</v>
      </c>
      <c r="AH20" s="8">
        <v>-35.1778996287098</v>
      </c>
      <c r="AI20" s="121">
        <v>880</v>
      </c>
      <c r="AJ20" s="100"/>
      <c r="AK20" s="100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</row>
    <row r="21" s="75" customFormat="1" customHeight="1" spans="1:190">
      <c r="A21" s="1">
        <v>5</v>
      </c>
      <c r="B21" s="2" t="s">
        <v>121</v>
      </c>
      <c r="C21" s="3" t="s">
        <v>122</v>
      </c>
      <c r="D21" s="83"/>
      <c r="E21" s="84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100" t="s">
        <v>86</v>
      </c>
      <c r="Q21" s="90"/>
      <c r="R21" s="104" t="s">
        <v>87</v>
      </c>
      <c r="S21" s="90"/>
      <c r="T21" s="105"/>
      <c r="U21" s="4"/>
      <c r="V21" s="4"/>
      <c r="W21" s="106"/>
      <c r="X21" s="107"/>
      <c r="Y21" s="107"/>
      <c r="Z21" s="107"/>
      <c r="AA21" s="4">
        <v>101839.03</v>
      </c>
      <c r="AB21" s="4">
        <v>56102.39</v>
      </c>
      <c r="AC21" s="5"/>
      <c r="AD21" s="6"/>
      <c r="AE21" s="7"/>
      <c r="AF21" s="8">
        <v>0</v>
      </c>
      <c r="AG21" s="122">
        <v>30864.61</v>
      </c>
      <c r="AH21" s="8">
        <v>0.550147863575866</v>
      </c>
      <c r="AI21" s="121"/>
      <c r="AJ21" s="100"/>
      <c r="AK21" s="100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</row>
    <row r="22" s="75" customFormat="1" customHeight="1" spans="1:190">
      <c r="A22" s="1" t="s">
        <v>123</v>
      </c>
      <c r="B22" s="2"/>
      <c r="C22" s="3" t="s">
        <v>124</v>
      </c>
      <c r="D22" s="83"/>
      <c r="E22" s="84"/>
      <c r="F22" s="85" t="s">
        <v>85</v>
      </c>
      <c r="G22" s="85"/>
      <c r="H22" s="85"/>
      <c r="I22" s="85"/>
      <c r="J22" s="85"/>
      <c r="K22" s="85"/>
      <c r="L22" s="85"/>
      <c r="M22" s="85"/>
      <c r="N22" s="85"/>
      <c r="O22" s="85"/>
      <c r="P22" s="100" t="s">
        <v>86</v>
      </c>
      <c r="Q22" s="90"/>
      <c r="R22" s="104" t="s">
        <v>87</v>
      </c>
      <c r="S22" s="53" t="s">
        <v>88</v>
      </c>
      <c r="T22" s="105">
        <v>24.75</v>
      </c>
      <c r="U22" s="4"/>
      <c r="V22" s="4"/>
      <c r="W22" s="106"/>
      <c r="X22" s="107"/>
      <c r="Y22" s="107"/>
      <c r="Z22" s="107"/>
      <c r="AA22" s="4"/>
      <c r="AB22" s="4"/>
      <c r="AC22" s="5">
        <v>17919</v>
      </c>
      <c r="AD22" s="6">
        <v>72</v>
      </c>
      <c r="AE22" s="7">
        <v>1</v>
      </c>
      <c r="AF22" s="8">
        <v>12902</v>
      </c>
      <c r="AG22" s="122"/>
      <c r="AH22" s="8" t="s">
        <v>50</v>
      </c>
      <c r="AI22" s="121">
        <v>724</v>
      </c>
      <c r="AJ22" s="100"/>
      <c r="AK22" s="100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</row>
    <row r="23" s="75" customFormat="1" customHeight="1" spans="1:190">
      <c r="A23" s="1" t="s">
        <v>125</v>
      </c>
      <c r="B23" s="2"/>
      <c r="C23" s="3" t="s">
        <v>126</v>
      </c>
      <c r="D23" s="83"/>
      <c r="E23" s="84"/>
      <c r="F23" s="86" t="s">
        <v>96</v>
      </c>
      <c r="G23" s="85"/>
      <c r="H23" s="85"/>
      <c r="I23" s="85"/>
      <c r="J23" s="85"/>
      <c r="K23" s="85"/>
      <c r="L23" s="85"/>
      <c r="M23" s="85"/>
      <c r="N23" s="85"/>
      <c r="O23" s="85"/>
      <c r="P23" s="100" t="s">
        <v>86</v>
      </c>
      <c r="Q23" s="90"/>
      <c r="R23" s="104" t="s">
        <v>87</v>
      </c>
      <c r="S23" s="90" t="s">
        <v>97</v>
      </c>
      <c r="T23" s="105">
        <v>165</v>
      </c>
      <c r="U23" s="4"/>
      <c r="V23" s="4"/>
      <c r="W23" s="106"/>
      <c r="X23" s="107"/>
      <c r="Y23" s="107"/>
      <c r="Z23" s="107"/>
      <c r="AA23" s="4"/>
      <c r="AB23" s="4"/>
      <c r="AC23" s="5">
        <v>119460</v>
      </c>
      <c r="AD23" s="6">
        <v>62</v>
      </c>
      <c r="AE23" s="7">
        <v>1</v>
      </c>
      <c r="AF23" s="8">
        <v>74065</v>
      </c>
      <c r="AG23" s="122"/>
      <c r="AH23" s="8" t="s">
        <v>50</v>
      </c>
      <c r="AI23" s="121">
        <v>724</v>
      </c>
      <c r="AJ23" s="100"/>
      <c r="AK23" s="100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</row>
    <row r="24" s="75" customFormat="1" ht="29.25" customHeight="1" spans="1:190">
      <c r="A24" s="1">
        <v>6</v>
      </c>
      <c r="B24" s="82" t="s">
        <v>127</v>
      </c>
      <c r="C24" s="3" t="s">
        <v>128</v>
      </c>
      <c r="D24" s="83"/>
      <c r="E24" s="84"/>
      <c r="F24" s="85" t="s">
        <v>85</v>
      </c>
      <c r="G24" s="85"/>
      <c r="H24" s="85"/>
      <c r="I24" s="85"/>
      <c r="J24" s="85"/>
      <c r="K24" s="85"/>
      <c r="L24" s="85"/>
      <c r="M24" s="85"/>
      <c r="N24" s="85"/>
      <c r="O24" s="85"/>
      <c r="P24" s="100" t="s">
        <v>129</v>
      </c>
      <c r="Q24" s="90"/>
      <c r="R24" s="104" t="s">
        <v>87</v>
      </c>
      <c r="S24" s="53" t="s">
        <v>88</v>
      </c>
      <c r="T24" s="105">
        <v>208.03</v>
      </c>
      <c r="U24" s="4"/>
      <c r="V24" s="4"/>
      <c r="W24" s="106"/>
      <c r="X24" s="107"/>
      <c r="Y24" s="107"/>
      <c r="Z24" s="107"/>
      <c r="AA24" s="4">
        <v>380624.53</v>
      </c>
      <c r="AB24" s="4">
        <v>258630.55</v>
      </c>
      <c r="AC24" s="5">
        <v>236738</v>
      </c>
      <c r="AD24" s="6">
        <v>77</v>
      </c>
      <c r="AE24" s="7">
        <v>1</v>
      </c>
      <c r="AF24" s="8">
        <v>182288</v>
      </c>
      <c r="AG24" s="122">
        <v>-76342.55</v>
      </c>
      <c r="AH24" s="8">
        <v>-29.5179939106188</v>
      </c>
      <c r="AI24" s="121">
        <v>1138</v>
      </c>
      <c r="AJ24" s="100"/>
      <c r="AK24" s="100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</row>
    <row r="25" s="75" customFormat="1" ht="28.5" customHeight="1" spans="1:190">
      <c r="A25" s="1">
        <v>7</v>
      </c>
      <c r="B25" s="82" t="s">
        <v>127</v>
      </c>
      <c r="C25" s="3" t="s">
        <v>130</v>
      </c>
      <c r="D25" s="83"/>
      <c r="E25" s="84"/>
      <c r="F25" s="85" t="s">
        <v>85</v>
      </c>
      <c r="G25" s="85"/>
      <c r="H25" s="85"/>
      <c r="I25" s="85"/>
      <c r="J25" s="85"/>
      <c r="K25" s="85"/>
      <c r="L25" s="85"/>
      <c r="M25" s="85"/>
      <c r="N25" s="85"/>
      <c r="O25" s="85"/>
      <c r="P25" s="100" t="s">
        <v>129</v>
      </c>
      <c r="Q25" s="90"/>
      <c r="R25" s="104" t="s">
        <v>87</v>
      </c>
      <c r="S25" s="53" t="s">
        <v>88</v>
      </c>
      <c r="T25" s="105">
        <v>248.43</v>
      </c>
      <c r="U25" s="4"/>
      <c r="V25" s="4"/>
      <c r="W25" s="106"/>
      <c r="X25" s="107"/>
      <c r="Y25" s="107"/>
      <c r="Z25" s="107"/>
      <c r="AA25" s="4">
        <v>1009836.82</v>
      </c>
      <c r="AB25" s="4">
        <v>556311.16</v>
      </c>
      <c r="AC25" s="5">
        <v>333890</v>
      </c>
      <c r="AD25" s="6">
        <v>77</v>
      </c>
      <c r="AE25" s="7">
        <v>1</v>
      </c>
      <c r="AF25" s="8">
        <v>257095</v>
      </c>
      <c r="AG25" s="122">
        <v>-299216.16</v>
      </c>
      <c r="AH25" s="8">
        <v>-53.7857554394559</v>
      </c>
      <c r="AI25" s="121">
        <v>1344</v>
      </c>
      <c r="AJ25" s="100"/>
      <c r="AK25" s="100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</row>
    <row r="26" s="75" customFormat="1" customHeight="1" spans="1:190">
      <c r="A26" s="1">
        <v>8</v>
      </c>
      <c r="B26" s="2" t="s">
        <v>131</v>
      </c>
      <c r="C26" s="3" t="s">
        <v>132</v>
      </c>
      <c r="D26" s="83"/>
      <c r="E26" s="84"/>
      <c r="F26" s="85" t="s">
        <v>85</v>
      </c>
      <c r="G26" s="85"/>
      <c r="H26" s="85"/>
      <c r="I26" s="85"/>
      <c r="J26" s="85"/>
      <c r="K26" s="85"/>
      <c r="L26" s="85"/>
      <c r="M26" s="85"/>
      <c r="N26" s="85"/>
      <c r="O26" s="85"/>
      <c r="P26" s="100" t="s">
        <v>129</v>
      </c>
      <c r="Q26" s="90"/>
      <c r="R26" s="104" t="s">
        <v>87</v>
      </c>
      <c r="S26" s="53" t="s">
        <v>88</v>
      </c>
      <c r="T26" s="105">
        <v>18</v>
      </c>
      <c r="U26" s="4"/>
      <c r="V26" s="4"/>
      <c r="W26" s="106"/>
      <c r="X26" s="107"/>
      <c r="Y26" s="107"/>
      <c r="Z26" s="107"/>
      <c r="AA26" s="4">
        <v>25710.92</v>
      </c>
      <c r="AB26" s="4">
        <v>17470.56</v>
      </c>
      <c r="AC26" s="5">
        <v>14886</v>
      </c>
      <c r="AD26" s="6">
        <v>72</v>
      </c>
      <c r="AE26" s="7">
        <v>1</v>
      </c>
      <c r="AF26" s="8">
        <v>10718</v>
      </c>
      <c r="AG26" s="122">
        <v>-6752.56</v>
      </c>
      <c r="AH26" s="8">
        <v>-38.6510793014076</v>
      </c>
      <c r="AI26" s="121">
        <v>827</v>
      </c>
      <c r="AJ26" s="100"/>
      <c r="AK26" s="100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</row>
    <row r="27" s="75" customFormat="1" customHeight="1" spans="1:37">
      <c r="A27" s="1"/>
      <c r="B27" s="2"/>
      <c r="C27" s="87"/>
      <c r="D27" s="88"/>
      <c r="E27" s="89"/>
      <c r="F27" s="85"/>
      <c r="G27" s="90"/>
      <c r="H27" s="90"/>
      <c r="I27" s="90"/>
      <c r="J27" s="90"/>
      <c r="K27" s="90"/>
      <c r="L27" s="90"/>
      <c r="M27" s="90"/>
      <c r="N27" s="90"/>
      <c r="O27" s="90"/>
      <c r="P27" s="96"/>
      <c r="Q27" s="90"/>
      <c r="R27" s="108"/>
      <c r="S27" s="90"/>
      <c r="T27" s="105"/>
      <c r="U27" s="4"/>
      <c r="V27" s="4"/>
      <c r="W27" s="106"/>
      <c r="X27" s="107"/>
      <c r="Y27" s="107"/>
      <c r="Z27" s="107"/>
      <c r="AA27" s="4">
        <f>SUM(AA6:AA26)</f>
        <v>4432423.32</v>
      </c>
      <c r="AB27" s="4">
        <f>SUM(AB6:AB26)</f>
        <v>2723540.47</v>
      </c>
      <c r="AC27" s="4">
        <f>SUM(AC6:AC26)</f>
        <v>2863481</v>
      </c>
      <c r="AD27" s="112"/>
      <c r="AE27" s="112"/>
      <c r="AF27" s="4"/>
      <c r="AG27" s="65">
        <v>0</v>
      </c>
      <c r="AH27" s="65" t="s">
        <v>50</v>
      </c>
      <c r="AI27" s="123"/>
      <c r="AJ27" s="100"/>
      <c r="AK27" s="100"/>
    </row>
    <row r="28" s="75" customFormat="1" customHeight="1" spans="1:37">
      <c r="A28" s="1"/>
      <c r="B28" s="2"/>
      <c r="C28" s="87"/>
      <c r="D28" s="88"/>
      <c r="E28" s="89"/>
      <c r="F28" s="85"/>
      <c r="G28" s="90"/>
      <c r="H28" s="90"/>
      <c r="I28" s="90"/>
      <c r="J28" s="90"/>
      <c r="K28" s="90"/>
      <c r="L28" s="90"/>
      <c r="M28" s="90"/>
      <c r="N28" s="90"/>
      <c r="O28" s="90"/>
      <c r="P28" s="96"/>
      <c r="Q28" s="90"/>
      <c r="R28" s="108"/>
      <c r="S28" s="90"/>
      <c r="T28" s="105"/>
      <c r="U28" s="4"/>
      <c r="V28" s="4"/>
      <c r="W28" s="106"/>
      <c r="X28" s="107"/>
      <c r="Y28" s="107"/>
      <c r="Z28" s="107"/>
      <c r="AA28" s="4">
        <v>0</v>
      </c>
      <c r="AB28" s="4">
        <v>0</v>
      </c>
      <c r="AC28" s="4"/>
      <c r="AD28" s="112"/>
      <c r="AE28" s="112"/>
      <c r="AF28" s="4"/>
      <c r="AG28" s="65">
        <v>0</v>
      </c>
      <c r="AH28" s="65" t="s">
        <v>50</v>
      </c>
      <c r="AI28" s="123"/>
      <c r="AJ28" s="100"/>
      <c r="AK28" s="100"/>
    </row>
    <row r="29" s="75" customFormat="1" customHeight="1" spans="1:37">
      <c r="A29" s="1"/>
      <c r="B29" s="2"/>
      <c r="C29" s="87"/>
      <c r="D29" s="88"/>
      <c r="E29" s="89"/>
      <c r="F29" s="85"/>
      <c r="G29" s="90"/>
      <c r="H29" s="90"/>
      <c r="I29" s="90"/>
      <c r="J29" s="90"/>
      <c r="K29" s="90"/>
      <c r="L29" s="90"/>
      <c r="M29" s="90"/>
      <c r="N29" s="90"/>
      <c r="O29" s="90"/>
      <c r="P29" s="96"/>
      <c r="Q29" s="90"/>
      <c r="R29" s="108"/>
      <c r="S29" s="90"/>
      <c r="T29" s="105"/>
      <c r="U29" s="4"/>
      <c r="V29" s="4"/>
      <c r="W29" s="106"/>
      <c r="X29" s="107"/>
      <c r="Y29" s="107"/>
      <c r="Z29" s="107"/>
      <c r="AA29" s="4">
        <v>0</v>
      </c>
      <c r="AB29" s="4">
        <v>0</v>
      </c>
      <c r="AC29" s="4"/>
      <c r="AD29" s="112"/>
      <c r="AE29" s="112"/>
      <c r="AF29" s="4"/>
      <c r="AG29" s="65">
        <v>0</v>
      </c>
      <c r="AH29" s="65" t="s">
        <v>50</v>
      </c>
      <c r="AI29" s="123"/>
      <c r="AJ29" s="100"/>
      <c r="AK29" s="100"/>
    </row>
    <row r="30" s="75" customFormat="1" customHeight="1" spans="1:37">
      <c r="A30" s="1"/>
      <c r="B30" s="2"/>
      <c r="C30" s="87"/>
      <c r="D30" s="88"/>
      <c r="E30" s="89"/>
      <c r="F30" s="85"/>
      <c r="G30" s="90"/>
      <c r="H30" s="90"/>
      <c r="I30" s="90"/>
      <c r="J30" s="90"/>
      <c r="K30" s="90"/>
      <c r="L30" s="90"/>
      <c r="M30" s="90"/>
      <c r="N30" s="90"/>
      <c r="O30" s="90"/>
      <c r="P30" s="96"/>
      <c r="Q30" s="90"/>
      <c r="R30" s="108"/>
      <c r="S30" s="90"/>
      <c r="T30" s="105"/>
      <c r="U30" s="4"/>
      <c r="V30" s="4"/>
      <c r="W30" s="106"/>
      <c r="X30" s="107"/>
      <c r="Y30" s="107"/>
      <c r="Z30" s="107"/>
      <c r="AA30" s="4">
        <v>0</v>
      </c>
      <c r="AB30" s="4">
        <v>0</v>
      </c>
      <c r="AC30" s="4"/>
      <c r="AD30" s="112"/>
      <c r="AE30" s="112"/>
      <c r="AF30" s="4"/>
      <c r="AG30" s="65">
        <v>0</v>
      </c>
      <c r="AH30" s="65" t="s">
        <v>50</v>
      </c>
      <c r="AI30" s="123"/>
      <c r="AJ30" s="100"/>
      <c r="AK30" s="100"/>
    </row>
    <row r="31" s="75" customFormat="1" customHeight="1" spans="1:37">
      <c r="A31" s="1"/>
      <c r="B31" s="91"/>
      <c r="C31" s="87"/>
      <c r="D31" s="88"/>
      <c r="E31" s="89"/>
      <c r="F31" s="85"/>
      <c r="G31" s="90"/>
      <c r="H31" s="90"/>
      <c r="I31" s="90"/>
      <c r="J31" s="90"/>
      <c r="K31" s="90"/>
      <c r="L31" s="90"/>
      <c r="M31" s="90"/>
      <c r="N31" s="90"/>
      <c r="O31" s="90"/>
      <c r="P31" s="96"/>
      <c r="Q31" s="90"/>
      <c r="R31" s="108"/>
      <c r="S31" s="90"/>
      <c r="T31" s="105"/>
      <c r="U31" s="4"/>
      <c r="V31" s="4"/>
      <c r="W31" s="106"/>
      <c r="X31" s="107"/>
      <c r="Y31" s="107"/>
      <c r="Z31" s="107"/>
      <c r="AA31" s="4">
        <v>0</v>
      </c>
      <c r="AB31" s="4">
        <v>0</v>
      </c>
      <c r="AC31" s="4"/>
      <c r="AD31" s="112"/>
      <c r="AE31" s="112"/>
      <c r="AF31" s="4"/>
      <c r="AG31" s="65">
        <v>0</v>
      </c>
      <c r="AH31" s="65" t="s">
        <v>50</v>
      </c>
      <c r="AI31" s="123"/>
      <c r="AJ31" s="100"/>
      <c r="AK31" s="100"/>
    </row>
    <row r="32" s="75" customFormat="1" customHeight="1" spans="1:37">
      <c r="A32" s="1"/>
      <c r="B32" s="2"/>
      <c r="C32" s="87"/>
      <c r="D32" s="88"/>
      <c r="E32" s="89"/>
      <c r="F32" s="85"/>
      <c r="G32" s="90"/>
      <c r="H32" s="90"/>
      <c r="I32" s="90"/>
      <c r="J32" s="90"/>
      <c r="K32" s="90"/>
      <c r="L32" s="90"/>
      <c r="M32" s="90"/>
      <c r="N32" s="90"/>
      <c r="O32" s="90"/>
      <c r="P32" s="96"/>
      <c r="Q32" s="90"/>
      <c r="R32" s="108"/>
      <c r="S32" s="90"/>
      <c r="T32" s="105"/>
      <c r="U32" s="4"/>
      <c r="V32" s="4"/>
      <c r="W32" s="106"/>
      <c r="X32" s="107"/>
      <c r="Y32" s="107"/>
      <c r="Z32" s="107"/>
      <c r="AA32" s="4">
        <v>0</v>
      </c>
      <c r="AB32" s="4">
        <v>0</v>
      </c>
      <c r="AC32" s="4"/>
      <c r="AD32" s="112"/>
      <c r="AE32" s="112"/>
      <c r="AF32" s="4"/>
      <c r="AG32" s="65">
        <v>0</v>
      </c>
      <c r="AH32" s="65" t="s">
        <v>50</v>
      </c>
      <c r="AI32" s="123"/>
      <c r="AJ32" s="100"/>
      <c r="AK32" s="100"/>
    </row>
    <row r="33" s="75" customFormat="1" customHeight="1" spans="1:37">
      <c r="A33" s="1"/>
      <c r="B33" s="2"/>
      <c r="C33" s="87"/>
      <c r="D33" s="88"/>
      <c r="E33" s="89"/>
      <c r="F33" s="85"/>
      <c r="G33" s="90"/>
      <c r="H33" s="90"/>
      <c r="I33" s="90"/>
      <c r="J33" s="90"/>
      <c r="K33" s="90"/>
      <c r="L33" s="90"/>
      <c r="M33" s="90"/>
      <c r="N33" s="90"/>
      <c r="O33" s="90"/>
      <c r="P33" s="96"/>
      <c r="Q33" s="90"/>
      <c r="R33" s="108"/>
      <c r="S33" s="90"/>
      <c r="T33" s="105"/>
      <c r="U33" s="4"/>
      <c r="V33" s="4"/>
      <c r="W33" s="106"/>
      <c r="X33" s="107"/>
      <c r="Y33" s="107"/>
      <c r="Z33" s="107"/>
      <c r="AA33" s="4">
        <v>0</v>
      </c>
      <c r="AB33" s="4">
        <v>0</v>
      </c>
      <c r="AC33" s="4"/>
      <c r="AD33" s="112"/>
      <c r="AE33" s="112"/>
      <c r="AF33" s="4"/>
      <c r="AG33" s="65">
        <v>0</v>
      </c>
      <c r="AH33" s="65" t="s">
        <v>50</v>
      </c>
      <c r="AI33" s="123"/>
      <c r="AJ33" s="100"/>
      <c r="AK33" s="100"/>
    </row>
    <row r="34" s="75" customFormat="1" customHeight="1" spans="1:37">
      <c r="A34" s="92" t="s">
        <v>133</v>
      </c>
      <c r="B34" s="93"/>
      <c r="C34" s="94"/>
      <c r="D34" s="95"/>
      <c r="E34" s="96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6"/>
      <c r="Q34" s="90"/>
      <c r="R34" s="108"/>
      <c r="S34" s="90"/>
      <c r="T34" s="106"/>
      <c r="U34" s="4"/>
      <c r="V34" s="4"/>
      <c r="W34" s="106">
        <v>0</v>
      </c>
      <c r="X34" s="106">
        <v>0</v>
      </c>
      <c r="Y34" s="106">
        <v>0</v>
      </c>
      <c r="Z34" s="106">
        <v>0</v>
      </c>
      <c r="AA34" s="106">
        <v>4432423.32</v>
      </c>
      <c r="AB34" s="106">
        <v>2723540.47</v>
      </c>
      <c r="AC34" s="106">
        <v>2863481</v>
      </c>
      <c r="AD34" s="106"/>
      <c r="AE34" s="106"/>
      <c r="AF34" s="106">
        <v>2146556</v>
      </c>
      <c r="AG34" s="65">
        <v>-576984.47</v>
      </c>
      <c r="AH34" s="65">
        <v>-21.1850889074543</v>
      </c>
      <c r="AI34" s="123"/>
      <c r="AJ34" s="100"/>
      <c r="AK34" s="100"/>
    </row>
    <row r="35" s="75" customFormat="1" customHeight="1" spans="1:37">
      <c r="A35" s="97" t="s">
        <v>134</v>
      </c>
      <c r="B35" s="98"/>
      <c r="C35" s="99"/>
      <c r="D35" s="95"/>
      <c r="E35" s="96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6"/>
      <c r="Q35" s="90"/>
      <c r="R35" s="108"/>
      <c r="S35" s="90"/>
      <c r="T35" s="105"/>
      <c r="U35" s="4"/>
      <c r="V35" s="4"/>
      <c r="W35" s="106"/>
      <c r="X35" s="107"/>
      <c r="Y35" s="107"/>
      <c r="Z35" s="107"/>
      <c r="AA35" s="4">
        <v>0</v>
      </c>
      <c r="AB35" s="4">
        <v>0</v>
      </c>
      <c r="AC35" s="4"/>
      <c r="AD35" s="112"/>
      <c r="AE35" s="112"/>
      <c r="AF35" s="4"/>
      <c r="AG35" s="65">
        <v>0</v>
      </c>
      <c r="AH35" s="65" t="s">
        <v>50</v>
      </c>
      <c r="AI35" s="123"/>
      <c r="AJ35" s="100"/>
      <c r="AK35" s="100"/>
    </row>
    <row r="36" customHeight="1" spans="1:37">
      <c r="A36" s="92" t="s">
        <v>135</v>
      </c>
      <c r="B36" s="93"/>
      <c r="C36" s="94"/>
      <c r="D36" s="41"/>
      <c r="E36" s="4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09"/>
      <c r="S36" s="109"/>
      <c r="T36" s="41"/>
      <c r="U36" s="65"/>
      <c r="V36" s="65"/>
      <c r="W36" s="48">
        <v>0</v>
      </c>
      <c r="X36" s="48">
        <v>0</v>
      </c>
      <c r="Y36" s="48"/>
      <c r="Z36" s="48"/>
      <c r="AA36" s="48">
        <v>4432423.32</v>
      </c>
      <c r="AB36" s="48">
        <v>2723540.47</v>
      </c>
      <c r="AC36" s="48">
        <v>2863481</v>
      </c>
      <c r="AD36" s="127"/>
      <c r="AE36" s="127"/>
      <c r="AF36" s="48">
        <v>2146556</v>
      </c>
      <c r="AG36" s="65">
        <v>-576984.47</v>
      </c>
      <c r="AH36" s="65">
        <v>-21.1850889074543</v>
      </c>
      <c r="AI36" s="124"/>
      <c r="AJ36" s="50"/>
      <c r="AK36" s="50"/>
    </row>
    <row r="37" customHeight="1" spans="1:29">
      <c r="A37" s="42" t="s">
        <v>52</v>
      </c>
      <c r="AB37" s="12">
        <f>SUM(AB6:AB27)</f>
        <v>5447080.94</v>
      </c>
      <c r="AC37" s="14" t="s">
        <v>53</v>
      </c>
    </row>
    <row r="38" customHeight="1" spans="1:33">
      <c r="A38" s="14" t="s">
        <v>136</v>
      </c>
      <c r="T38" s="126"/>
      <c r="X38" s="77"/>
      <c r="Y38" s="77"/>
      <c r="Z38" s="77"/>
      <c r="AA38" s="15"/>
      <c r="AB38" s="15"/>
      <c r="AC38" s="15"/>
      <c r="AD38" s="128"/>
      <c r="AE38" s="128"/>
      <c r="AF38" s="15"/>
      <c r="AG38" s="15"/>
    </row>
    <row r="39" s="12" customFormat="1" customHeight="1" spans="18:37">
      <c r="R39" s="13"/>
      <c r="W39" s="77"/>
      <c r="AC39" s="113"/>
      <c r="AD39" s="113"/>
      <c r="AE39" s="113"/>
      <c r="AF39" s="113"/>
      <c r="AI39" s="79"/>
      <c r="AK39" s="73"/>
    </row>
    <row r="40" s="12" customFormat="1" customHeight="1" spans="18:37">
      <c r="R40" s="13"/>
      <c r="W40" s="77"/>
      <c r="AC40" s="113"/>
      <c r="AD40" s="113"/>
      <c r="AE40" s="113"/>
      <c r="AF40" s="113"/>
      <c r="AI40" s="79"/>
      <c r="AK40" s="73"/>
    </row>
    <row r="41" s="12" customFormat="1" customHeight="1" spans="18:37">
      <c r="R41" s="13"/>
      <c r="W41" s="77"/>
      <c r="AC41" s="113"/>
      <c r="AD41" s="113"/>
      <c r="AE41" s="113"/>
      <c r="AF41" s="113"/>
      <c r="AG41" s="113"/>
      <c r="AI41" s="79"/>
      <c r="AK41" s="73"/>
    </row>
    <row r="42" s="76" customFormat="1" customHeight="1" spans="1:190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3"/>
      <c r="S42" s="12"/>
      <c r="T42" s="12"/>
      <c r="U42" s="12"/>
      <c r="V42" s="12"/>
      <c r="W42" s="77"/>
      <c r="X42" s="12"/>
      <c r="Y42" s="12"/>
      <c r="Z42" s="12"/>
      <c r="AA42" s="12"/>
      <c r="AB42" s="12"/>
      <c r="AC42" s="12"/>
      <c r="AD42" s="78"/>
      <c r="AE42" s="78"/>
      <c r="AF42" s="12"/>
      <c r="AG42" s="12"/>
      <c r="AH42" s="12"/>
      <c r="AI42" s="79"/>
      <c r="AJ42" s="12"/>
      <c r="AK42" s="73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</row>
    <row r="43" s="12" customFormat="1" customHeight="1" spans="18:37">
      <c r="R43" s="13"/>
      <c r="W43" s="77"/>
      <c r="AC43" s="74"/>
      <c r="AD43" s="74"/>
      <c r="AE43" s="74"/>
      <c r="AF43" s="74"/>
      <c r="AG43" s="74"/>
      <c r="AI43" s="79"/>
      <c r="AK43" s="73"/>
    </row>
  </sheetData>
  <mergeCells count="36">
    <mergeCell ref="A1:AI1"/>
    <mergeCell ref="A2:AJ2"/>
    <mergeCell ref="W4:X4"/>
    <mergeCell ref="Y4:Z4"/>
    <mergeCell ref="AA4:AB4"/>
    <mergeCell ref="AC4:AF4"/>
    <mergeCell ref="A34:C34"/>
    <mergeCell ref="A35:C35"/>
    <mergeCell ref="A36:C3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G4:AG5"/>
    <mergeCell ref="AH4:AH5"/>
    <mergeCell ref="AI4:AI5"/>
    <mergeCell ref="AJ4:AJ5"/>
    <mergeCell ref="AK4:AK5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H39"/>
  <sheetViews>
    <sheetView zoomScale="76" zoomScaleNormal="76" workbookViewId="0">
      <selection activeCell="AM25" sqref="AM25"/>
    </sheetView>
  </sheetViews>
  <sheetFormatPr defaultColWidth="9" defaultRowHeight="15.75" customHeight="1"/>
  <cols>
    <col min="1" max="1" width="5" style="12" customWidth="1"/>
    <col min="2" max="2" width="7.875" style="12" customWidth="1"/>
    <col min="3" max="3" width="14.7916666666667" style="12" customWidth="1"/>
    <col min="4" max="4" width="15.75" style="12" hidden="1" customWidth="1" outlineLevel="1"/>
    <col min="5" max="5" width="10.375" style="12" hidden="1" customWidth="1" outlineLevel="1"/>
    <col min="6" max="6" width="10.025" style="12" customWidth="1" collapsed="1"/>
    <col min="7" max="7" width="8" style="12" hidden="1" customWidth="1"/>
    <col min="8" max="8" width="5.75" style="12" hidden="1" customWidth="1" outlineLevel="1"/>
    <col min="9" max="10" width="5.5" style="12" hidden="1" customWidth="1" outlineLevel="1"/>
    <col min="11" max="11" width="5" style="12" hidden="1" customWidth="1" outlineLevel="1"/>
    <col min="12" max="12" width="10.25" style="12" hidden="1" customWidth="1" outlineLevel="1"/>
    <col min="13" max="15" width="5" style="12" hidden="1" customWidth="1" outlineLevel="1"/>
    <col min="16" max="16" width="9.75" style="12" customWidth="1" outlineLevel="1"/>
    <col min="17" max="17" width="0.316666666666667" style="12" customWidth="1" outlineLevel="1"/>
    <col min="18" max="18" width="8.5" style="13"/>
    <col min="19" max="19" width="5.425" style="12" customWidth="1"/>
    <col min="20" max="20" width="7.4" style="12" customWidth="1"/>
    <col min="21" max="21" width="7.75" style="12" hidden="1" customWidth="1"/>
    <col min="22" max="22" width="7.75" style="12" hidden="1" customWidth="1" outlineLevel="1"/>
    <col min="23" max="23" width="11" style="77" hidden="1" customWidth="1" outlineLevel="2"/>
    <col min="24" max="26" width="11" style="12" hidden="1" customWidth="1" outlineLevel="2"/>
    <col min="27" max="27" width="12" style="12" customWidth="1" collapsed="1"/>
    <col min="28" max="28" width="13.125" style="12" customWidth="1"/>
    <col min="29" max="29" width="13.375" style="12" customWidth="1"/>
    <col min="30" max="31" width="6.625" style="78" hidden="1" customWidth="1"/>
    <col min="32" max="32" width="13.375" style="12" customWidth="1"/>
    <col min="33" max="33" width="11.75" style="12" hidden="1" customWidth="1"/>
    <col min="34" max="34" width="7.75" style="12" hidden="1" customWidth="1"/>
    <col min="35" max="35" width="7.75" style="79" hidden="1" customWidth="1"/>
    <col min="36" max="36" width="9.7" style="12" customWidth="1"/>
    <col min="37" max="37" width="9.75" style="73" hidden="1" customWidth="1"/>
    <col min="38" max="190" width="9" style="12"/>
    <col min="191" max="16384" width="9" style="76"/>
  </cols>
  <sheetData>
    <row r="1" s="11" customFormat="1" ht="30" customHeight="1" spans="1:37">
      <c r="A1" s="80" t="s">
        <v>137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114"/>
      <c r="AJ1" s="115"/>
      <c r="AK1" s="116"/>
    </row>
    <row r="2" customHeight="1" spans="1:37">
      <c r="A2" s="19" t="s">
        <v>1</v>
      </c>
      <c r="AJ2" s="117" t="s">
        <v>26</v>
      </c>
      <c r="AK2" s="118"/>
    </row>
    <row r="3" s="13" customFormat="1" customHeight="1" spans="1:37">
      <c r="A3" s="53" t="s">
        <v>27</v>
      </c>
      <c r="B3" s="53" t="s">
        <v>56</v>
      </c>
      <c r="C3" s="53" t="s">
        <v>57</v>
      </c>
      <c r="D3" s="22" t="s">
        <v>58</v>
      </c>
      <c r="E3" s="44" t="s">
        <v>59</v>
      </c>
      <c r="F3" s="44" t="s">
        <v>60</v>
      </c>
      <c r="G3" s="44" t="s">
        <v>61</v>
      </c>
      <c r="H3" s="44" t="s">
        <v>62</v>
      </c>
      <c r="I3" s="44" t="s">
        <v>63</v>
      </c>
      <c r="J3" s="44" t="s">
        <v>64</v>
      </c>
      <c r="K3" s="44" t="s">
        <v>65</v>
      </c>
      <c r="L3" s="44" t="s">
        <v>66</v>
      </c>
      <c r="M3" s="22" t="s">
        <v>67</v>
      </c>
      <c r="N3" s="22" t="s">
        <v>68</v>
      </c>
      <c r="O3" s="22" t="s">
        <v>69</v>
      </c>
      <c r="P3" s="22" t="s">
        <v>70</v>
      </c>
      <c r="Q3" s="22" t="s">
        <v>71</v>
      </c>
      <c r="R3" s="22" t="s">
        <v>72</v>
      </c>
      <c r="S3" s="101" t="s">
        <v>73</v>
      </c>
      <c r="T3" s="101" t="s">
        <v>74</v>
      </c>
      <c r="U3" s="22" t="s">
        <v>75</v>
      </c>
      <c r="V3" s="44" t="s">
        <v>76</v>
      </c>
      <c r="W3" s="53" t="s">
        <v>5</v>
      </c>
      <c r="X3" s="1"/>
      <c r="Y3" s="37" t="s">
        <v>40</v>
      </c>
      <c r="Z3" s="39"/>
      <c r="AA3" s="53" t="s">
        <v>6</v>
      </c>
      <c r="AB3" s="53"/>
      <c r="AC3" s="53" t="s">
        <v>7</v>
      </c>
      <c r="AD3" s="1"/>
      <c r="AE3" s="1"/>
      <c r="AF3" s="1"/>
      <c r="AG3" s="119" t="s">
        <v>8</v>
      </c>
      <c r="AH3" s="22" t="s">
        <v>41</v>
      </c>
      <c r="AI3" s="120" t="s">
        <v>77</v>
      </c>
      <c r="AJ3" s="22" t="s">
        <v>42</v>
      </c>
      <c r="AK3" s="53" t="s">
        <v>78</v>
      </c>
    </row>
    <row r="4" s="13" customFormat="1" customHeight="1" spans="1:37">
      <c r="A4" s="1"/>
      <c r="B4" s="1"/>
      <c r="C4" s="1"/>
      <c r="D4" s="1"/>
      <c r="E4" s="81"/>
      <c r="F4" s="81"/>
      <c r="G4" s="81"/>
      <c r="H4" s="81"/>
      <c r="I4" s="81"/>
      <c r="J4" s="81"/>
      <c r="K4" s="81"/>
      <c r="L4" s="81"/>
      <c r="M4" s="1"/>
      <c r="N4" s="1"/>
      <c r="O4" s="1"/>
      <c r="P4" s="1"/>
      <c r="Q4" s="1"/>
      <c r="R4" s="1"/>
      <c r="S4" s="102"/>
      <c r="T4" s="102"/>
      <c r="U4" s="1"/>
      <c r="V4" s="26"/>
      <c r="W4" s="103" t="s">
        <v>79</v>
      </c>
      <c r="X4" s="53" t="s">
        <v>80</v>
      </c>
      <c r="Y4" s="103" t="s">
        <v>79</v>
      </c>
      <c r="Z4" s="53" t="s">
        <v>80</v>
      </c>
      <c r="AA4" s="53" t="s">
        <v>79</v>
      </c>
      <c r="AB4" s="53" t="s">
        <v>80</v>
      </c>
      <c r="AC4" s="53" t="s">
        <v>79</v>
      </c>
      <c r="AD4" s="110" t="s">
        <v>81</v>
      </c>
      <c r="AE4" s="110" t="s">
        <v>82</v>
      </c>
      <c r="AF4" s="53" t="s">
        <v>80</v>
      </c>
      <c r="AG4" s="25"/>
      <c r="AH4" s="1"/>
      <c r="AI4" s="121"/>
      <c r="AJ4" s="1"/>
      <c r="AK4" s="53"/>
    </row>
    <row r="5" s="75" customFormat="1" ht="30" customHeight="1" spans="1:190">
      <c r="A5" s="1">
        <v>1</v>
      </c>
      <c r="B5" s="82" t="s">
        <v>83</v>
      </c>
      <c r="C5" s="3" t="s">
        <v>84</v>
      </c>
      <c r="D5" s="83"/>
      <c r="E5" s="84"/>
      <c r="F5" s="85" t="s">
        <v>85</v>
      </c>
      <c r="G5" s="85"/>
      <c r="H5" s="85"/>
      <c r="I5" s="85"/>
      <c r="J5" s="85"/>
      <c r="K5" s="85"/>
      <c r="L5" s="85"/>
      <c r="M5" s="85"/>
      <c r="N5" s="85"/>
      <c r="O5" s="85"/>
      <c r="P5" s="100" t="s">
        <v>86</v>
      </c>
      <c r="Q5" s="90"/>
      <c r="R5" s="104" t="s">
        <v>87</v>
      </c>
      <c r="S5" s="53" t="s">
        <v>88</v>
      </c>
      <c r="T5" s="105">
        <v>306.72</v>
      </c>
      <c r="U5" s="4"/>
      <c r="V5" s="4"/>
      <c r="W5" s="106"/>
      <c r="X5" s="107"/>
      <c r="Y5" s="107"/>
      <c r="Z5" s="107"/>
      <c r="AA5" s="4">
        <v>473929.68</v>
      </c>
      <c r="AB5" s="4">
        <v>322030.66</v>
      </c>
      <c r="AC5" s="5">
        <v>467469</v>
      </c>
      <c r="AD5" s="6">
        <v>77</v>
      </c>
      <c r="AE5" s="7">
        <v>1</v>
      </c>
      <c r="AF5" s="8">
        <v>359951</v>
      </c>
      <c r="AG5" s="122">
        <v>37920.34</v>
      </c>
      <c r="AH5" s="8">
        <f>AG5/AB5</f>
        <v>0.117753818844454</v>
      </c>
      <c r="AI5" s="121">
        <v>1524</v>
      </c>
      <c r="AJ5" s="100"/>
      <c r="AK5" s="100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</row>
    <row r="6" s="75" customFormat="1" ht="30" customHeight="1" spans="1:190">
      <c r="A6" s="1">
        <v>2</v>
      </c>
      <c r="B6" s="82" t="s">
        <v>83</v>
      </c>
      <c r="C6" s="3" t="s">
        <v>89</v>
      </c>
      <c r="D6" s="83"/>
      <c r="E6" s="84"/>
      <c r="F6" s="85" t="s">
        <v>90</v>
      </c>
      <c r="G6" s="85"/>
      <c r="H6" s="85"/>
      <c r="I6" s="85"/>
      <c r="J6" s="85"/>
      <c r="K6" s="85"/>
      <c r="L6" s="85"/>
      <c r="M6" s="85"/>
      <c r="N6" s="85"/>
      <c r="O6" s="85"/>
      <c r="P6" s="100" t="s">
        <v>86</v>
      </c>
      <c r="Q6" s="90"/>
      <c r="R6" s="104" t="s">
        <v>87</v>
      </c>
      <c r="S6" s="53" t="s">
        <v>88</v>
      </c>
      <c r="T6" s="105">
        <v>640.24</v>
      </c>
      <c r="U6" s="4"/>
      <c r="V6" s="4"/>
      <c r="W6" s="106"/>
      <c r="X6" s="107"/>
      <c r="Y6" s="107"/>
      <c r="Z6" s="107"/>
      <c r="AA6" s="4">
        <v>1129788.36</v>
      </c>
      <c r="AB6" s="4">
        <v>622391.22</v>
      </c>
      <c r="AC6" s="5">
        <v>821428</v>
      </c>
      <c r="AD6" s="6">
        <v>77</v>
      </c>
      <c r="AE6" s="7">
        <v>1</v>
      </c>
      <c r="AF6" s="8">
        <v>632500</v>
      </c>
      <c r="AG6" s="122">
        <v>10108.78</v>
      </c>
      <c r="AH6" s="8">
        <f>AG6/AB6</f>
        <v>0.0162418422290726</v>
      </c>
      <c r="AI6" s="121">
        <v>1283</v>
      </c>
      <c r="AJ6" s="100"/>
      <c r="AK6" s="100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</row>
    <row r="7" s="75" customFormat="1" hidden="1" customHeight="1" spans="1:190">
      <c r="A7" s="1">
        <v>3</v>
      </c>
      <c r="B7" s="2" t="s">
        <v>91</v>
      </c>
      <c r="C7" s="3" t="s">
        <v>92</v>
      </c>
      <c r="D7" s="83"/>
      <c r="E7" s="84"/>
      <c r="F7" s="85"/>
      <c r="G7" s="85"/>
      <c r="H7" s="85"/>
      <c r="I7" s="85"/>
      <c r="J7" s="85"/>
      <c r="K7" s="85"/>
      <c r="L7" s="85"/>
      <c r="M7" s="85"/>
      <c r="N7" s="85"/>
      <c r="O7" s="85"/>
      <c r="P7" s="100" t="s">
        <v>86</v>
      </c>
      <c r="Q7" s="90"/>
      <c r="R7" s="104" t="s">
        <v>87</v>
      </c>
      <c r="S7" s="90"/>
      <c r="T7" s="105"/>
      <c r="U7" s="4"/>
      <c r="V7" s="4"/>
      <c r="W7" s="106"/>
      <c r="X7" s="107"/>
      <c r="Y7" s="107"/>
      <c r="Z7" s="107"/>
      <c r="AA7" s="4">
        <v>1272389.01</v>
      </c>
      <c r="AB7" s="4">
        <v>864575.77</v>
      </c>
      <c r="AC7" s="5"/>
      <c r="AD7" s="6"/>
      <c r="AE7" s="7"/>
      <c r="AF7" s="8">
        <v>0</v>
      </c>
      <c r="AG7" s="122">
        <v>-264410.77</v>
      </c>
      <c r="AH7" s="8">
        <f t="shared" ref="AH7:AH25" si="0">AG7/AB7</f>
        <v>-0.305827180421677</v>
      </c>
      <c r="AI7" s="121"/>
      <c r="AJ7" s="100"/>
      <c r="AK7" s="100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</row>
    <row r="8" s="75" customFormat="1" customHeight="1" spans="1:190">
      <c r="A8" s="1" t="s">
        <v>93</v>
      </c>
      <c r="B8" s="173" t="s">
        <v>91</v>
      </c>
      <c r="C8" s="3" t="s">
        <v>92</v>
      </c>
      <c r="D8" s="83"/>
      <c r="E8" s="84"/>
      <c r="F8" s="85" t="s">
        <v>85</v>
      </c>
      <c r="G8" s="85"/>
      <c r="H8" s="85"/>
      <c r="I8" s="85"/>
      <c r="J8" s="85"/>
      <c r="K8" s="85"/>
      <c r="L8" s="85"/>
      <c r="M8" s="85"/>
      <c r="N8" s="85"/>
      <c r="O8" s="85"/>
      <c r="P8" s="100" t="s">
        <v>86</v>
      </c>
      <c r="Q8" s="90"/>
      <c r="R8" s="104" t="s">
        <v>87</v>
      </c>
      <c r="S8" s="53" t="s">
        <v>88</v>
      </c>
      <c r="T8" s="105">
        <v>378.48</v>
      </c>
      <c r="U8" s="4"/>
      <c r="V8" s="4"/>
      <c r="W8" s="106"/>
      <c r="X8" s="107"/>
      <c r="Y8" s="107"/>
      <c r="Z8" s="107"/>
      <c r="AA8" s="111">
        <v>888537.344294722</v>
      </c>
      <c r="AB8" s="111">
        <v>642749.164784401</v>
      </c>
      <c r="AC8" s="5">
        <v>579453</v>
      </c>
      <c r="AD8" s="6">
        <v>77</v>
      </c>
      <c r="AE8" s="7">
        <v>1</v>
      </c>
      <c r="AF8" s="8">
        <v>446179</v>
      </c>
      <c r="AG8" s="122">
        <f>AF8-AB8</f>
        <v>-196570.164784401</v>
      </c>
      <c r="AH8" s="8">
        <f t="shared" si="0"/>
        <v>-0.305827180421677</v>
      </c>
      <c r="AI8" s="121">
        <v>1531</v>
      </c>
      <c r="AJ8" s="100"/>
      <c r="AK8" s="100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</row>
    <row r="9" s="75" customFormat="1" hidden="1" customHeight="1" spans="1:190">
      <c r="A9" s="1" t="s">
        <v>94</v>
      </c>
      <c r="B9" s="2"/>
      <c r="C9" s="3" t="s">
        <v>95</v>
      </c>
      <c r="D9" s="83"/>
      <c r="E9" s="84"/>
      <c r="F9" s="85" t="s">
        <v>96</v>
      </c>
      <c r="G9" s="85"/>
      <c r="H9" s="85"/>
      <c r="I9" s="85"/>
      <c r="J9" s="85"/>
      <c r="K9" s="85"/>
      <c r="L9" s="85"/>
      <c r="M9" s="85"/>
      <c r="N9" s="85"/>
      <c r="O9" s="85"/>
      <c r="P9" s="100" t="s">
        <v>86</v>
      </c>
      <c r="Q9" s="90"/>
      <c r="R9" s="104" t="s">
        <v>87</v>
      </c>
      <c r="S9" s="90" t="s">
        <v>97</v>
      </c>
      <c r="T9" s="105">
        <v>40</v>
      </c>
      <c r="U9" s="4"/>
      <c r="V9" s="4"/>
      <c r="W9" s="106"/>
      <c r="X9" s="107"/>
      <c r="Y9" s="107"/>
      <c r="Z9" s="107"/>
      <c r="AA9" s="111">
        <v>47535.6200988456</v>
      </c>
      <c r="AB9" s="111">
        <v>27687.6297341564</v>
      </c>
      <c r="AC9" s="5">
        <v>31000</v>
      </c>
      <c r="AD9" s="6">
        <v>62</v>
      </c>
      <c r="AE9" s="7">
        <v>1</v>
      </c>
      <c r="AF9" s="8">
        <v>19220</v>
      </c>
      <c r="AG9" s="122"/>
      <c r="AH9" s="8">
        <f t="shared" si="0"/>
        <v>0</v>
      </c>
      <c r="AI9" s="121">
        <v>775</v>
      </c>
      <c r="AJ9" s="100"/>
      <c r="AK9" s="100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</row>
    <row r="10" s="75" customFormat="1" hidden="1" customHeight="1" spans="1:190">
      <c r="A10" s="1" t="s">
        <v>98</v>
      </c>
      <c r="B10" s="2"/>
      <c r="C10" s="3" t="s">
        <v>99</v>
      </c>
      <c r="D10" s="83"/>
      <c r="E10" s="84"/>
      <c r="F10" s="85" t="s">
        <v>100</v>
      </c>
      <c r="G10" s="85"/>
      <c r="H10" s="85"/>
      <c r="I10" s="85"/>
      <c r="J10" s="85"/>
      <c r="K10" s="85">
        <v>31</v>
      </c>
      <c r="L10" s="85">
        <v>0.4</v>
      </c>
      <c r="M10" s="85"/>
      <c r="N10" s="85"/>
      <c r="O10" s="85"/>
      <c r="P10" s="100" t="s">
        <v>86</v>
      </c>
      <c r="Q10" s="90"/>
      <c r="R10" s="104" t="s">
        <v>87</v>
      </c>
      <c r="S10" s="90" t="s">
        <v>101</v>
      </c>
      <c r="T10" s="105">
        <v>31</v>
      </c>
      <c r="U10" s="4"/>
      <c r="V10" s="4"/>
      <c r="W10" s="106"/>
      <c r="X10" s="107"/>
      <c r="Y10" s="107"/>
      <c r="Z10" s="107"/>
      <c r="AA10" s="111">
        <v>10362.7651815483</v>
      </c>
      <c r="AB10" s="111">
        <v>4284.2357351395</v>
      </c>
      <c r="AC10" s="5">
        <v>6758</v>
      </c>
      <c r="AD10" s="6">
        <v>44</v>
      </c>
      <c r="AE10" s="7">
        <v>1</v>
      </c>
      <c r="AF10" s="8">
        <v>2974</v>
      </c>
      <c r="AG10" s="122"/>
      <c r="AH10" s="8">
        <f t="shared" si="0"/>
        <v>0</v>
      </c>
      <c r="AI10" s="121">
        <v>218</v>
      </c>
      <c r="AJ10" s="100" t="s">
        <v>102</v>
      </c>
      <c r="AK10" s="100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</row>
    <row r="11" s="75" customFormat="1" hidden="1" customHeight="1" spans="1:190">
      <c r="A11" s="1" t="s">
        <v>103</v>
      </c>
      <c r="B11" s="2"/>
      <c r="C11" s="3" t="s">
        <v>104</v>
      </c>
      <c r="D11" s="83"/>
      <c r="E11" s="84"/>
      <c r="F11" s="85" t="s">
        <v>105</v>
      </c>
      <c r="G11" s="85"/>
      <c r="H11" s="85"/>
      <c r="I11" s="85"/>
      <c r="J11" s="85"/>
      <c r="K11" s="85"/>
      <c r="L11" s="85"/>
      <c r="M11" s="85"/>
      <c r="N11" s="85"/>
      <c r="O11" s="85"/>
      <c r="P11" s="100" t="s">
        <v>86</v>
      </c>
      <c r="Q11" s="90"/>
      <c r="R11" s="104" t="s">
        <v>87</v>
      </c>
      <c r="S11" s="90" t="s">
        <v>97</v>
      </c>
      <c r="T11" s="105">
        <v>208</v>
      </c>
      <c r="U11" s="4"/>
      <c r="V11" s="4"/>
      <c r="W11" s="106"/>
      <c r="X11" s="107"/>
      <c r="Y11" s="107"/>
      <c r="Z11" s="107"/>
      <c r="AA11" s="111">
        <v>217522.997572317</v>
      </c>
      <c r="AB11" s="111">
        <v>126698.997021269</v>
      </c>
      <c r="AC11" s="5">
        <v>141856</v>
      </c>
      <c r="AD11" s="6">
        <v>62</v>
      </c>
      <c r="AE11" s="7">
        <v>1</v>
      </c>
      <c r="AF11" s="8">
        <v>87951</v>
      </c>
      <c r="AG11" s="122"/>
      <c r="AH11" s="8">
        <f t="shared" si="0"/>
        <v>0</v>
      </c>
      <c r="AI11" s="121">
        <v>682</v>
      </c>
      <c r="AJ11" s="100"/>
      <c r="AK11" s="100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</row>
    <row r="12" s="75" customFormat="1" hidden="1" customHeight="1" spans="1:190">
      <c r="A12" s="1" t="s">
        <v>106</v>
      </c>
      <c r="B12" s="2"/>
      <c r="C12" s="3" t="s">
        <v>107</v>
      </c>
      <c r="D12" s="83"/>
      <c r="E12" s="84"/>
      <c r="F12" s="85" t="s">
        <v>105</v>
      </c>
      <c r="G12" s="85"/>
      <c r="H12" s="85"/>
      <c r="I12" s="85"/>
      <c r="J12" s="85"/>
      <c r="K12" s="85"/>
      <c r="L12" s="85"/>
      <c r="M12" s="85"/>
      <c r="N12" s="85"/>
      <c r="O12" s="85"/>
      <c r="P12" s="100" t="s">
        <v>86</v>
      </c>
      <c r="Q12" s="90"/>
      <c r="R12" s="104" t="s">
        <v>87</v>
      </c>
      <c r="S12" s="90" t="s">
        <v>97</v>
      </c>
      <c r="T12" s="105">
        <v>11</v>
      </c>
      <c r="U12" s="4"/>
      <c r="V12" s="4"/>
      <c r="W12" s="106"/>
      <c r="X12" s="107"/>
      <c r="Y12" s="107"/>
      <c r="Z12" s="107"/>
      <c r="AA12" s="111">
        <v>11503.6200639206</v>
      </c>
      <c r="AB12" s="111">
        <v>6700.06066043505</v>
      </c>
      <c r="AC12" s="5">
        <v>7502</v>
      </c>
      <c r="AD12" s="6">
        <v>62</v>
      </c>
      <c r="AE12" s="7">
        <v>1</v>
      </c>
      <c r="AF12" s="8">
        <v>4651</v>
      </c>
      <c r="AG12" s="122"/>
      <c r="AH12" s="8">
        <f t="shared" si="0"/>
        <v>0</v>
      </c>
      <c r="AI12" s="121">
        <v>682</v>
      </c>
      <c r="AJ12" s="100"/>
      <c r="AK12" s="100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</row>
    <row r="13" s="75" customFormat="1" hidden="1" customHeight="1" spans="1:190">
      <c r="A13" s="1" t="s">
        <v>108</v>
      </c>
      <c r="B13" s="2"/>
      <c r="C13" s="3" t="s">
        <v>107</v>
      </c>
      <c r="D13" s="83"/>
      <c r="E13" s="84"/>
      <c r="F13" s="85" t="s">
        <v>105</v>
      </c>
      <c r="G13" s="85"/>
      <c r="H13" s="85"/>
      <c r="I13" s="85"/>
      <c r="J13" s="85"/>
      <c r="K13" s="85"/>
      <c r="L13" s="85"/>
      <c r="M13" s="85"/>
      <c r="N13" s="85"/>
      <c r="O13" s="85"/>
      <c r="P13" s="100" t="s">
        <v>86</v>
      </c>
      <c r="Q13" s="90"/>
      <c r="R13" s="104" t="s">
        <v>87</v>
      </c>
      <c r="S13" s="90" t="s">
        <v>97</v>
      </c>
      <c r="T13" s="105">
        <v>32.3</v>
      </c>
      <c r="U13" s="4"/>
      <c r="V13" s="4"/>
      <c r="W13" s="106"/>
      <c r="X13" s="107"/>
      <c r="Y13" s="107"/>
      <c r="Z13" s="107"/>
      <c r="AA13" s="111">
        <v>33779.4250050797</v>
      </c>
      <c r="AB13" s="111">
        <v>19675.2157600993</v>
      </c>
      <c r="AC13" s="5">
        <v>22029</v>
      </c>
      <c r="AD13" s="6">
        <v>62</v>
      </c>
      <c r="AE13" s="7">
        <v>1</v>
      </c>
      <c r="AF13" s="8">
        <v>13658</v>
      </c>
      <c r="AG13" s="122"/>
      <c r="AH13" s="8">
        <f t="shared" si="0"/>
        <v>0</v>
      </c>
      <c r="AI13" s="121">
        <v>682</v>
      </c>
      <c r="AJ13" s="100"/>
      <c r="AK13" s="100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</row>
    <row r="14" s="75" customFormat="1" hidden="1" customHeight="1" spans="1:190">
      <c r="A14" s="1" t="s">
        <v>109</v>
      </c>
      <c r="B14" s="2"/>
      <c r="C14" s="3" t="s">
        <v>110</v>
      </c>
      <c r="D14" s="83"/>
      <c r="E14" s="84"/>
      <c r="F14" s="85" t="s">
        <v>105</v>
      </c>
      <c r="G14" s="85"/>
      <c r="H14" s="85"/>
      <c r="I14" s="85"/>
      <c r="J14" s="85"/>
      <c r="K14" s="85"/>
      <c r="L14" s="85"/>
      <c r="M14" s="85"/>
      <c r="N14" s="85"/>
      <c r="O14" s="85"/>
      <c r="P14" s="100" t="s">
        <v>86</v>
      </c>
      <c r="Q14" s="90"/>
      <c r="R14" s="104" t="s">
        <v>87</v>
      </c>
      <c r="S14" s="90" t="s">
        <v>97</v>
      </c>
      <c r="T14" s="105">
        <v>13</v>
      </c>
      <c r="U14" s="4"/>
      <c r="V14" s="4"/>
      <c r="W14" s="106"/>
      <c r="X14" s="107"/>
      <c r="Y14" s="107"/>
      <c r="Z14" s="107"/>
      <c r="AA14" s="111">
        <v>13595.1873482698</v>
      </c>
      <c r="AB14" s="111">
        <v>7918.77734904568</v>
      </c>
      <c r="AC14" s="5">
        <v>8866</v>
      </c>
      <c r="AD14" s="6">
        <v>62</v>
      </c>
      <c r="AE14" s="7">
        <v>1</v>
      </c>
      <c r="AF14" s="8">
        <v>5497</v>
      </c>
      <c r="AG14" s="122"/>
      <c r="AH14" s="8">
        <f t="shared" si="0"/>
        <v>0</v>
      </c>
      <c r="AI14" s="121">
        <v>682</v>
      </c>
      <c r="AJ14" s="100"/>
      <c r="AK14" s="100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</row>
    <row r="15" s="75" customFormat="1" hidden="1" customHeight="1" spans="1:190">
      <c r="A15" s="1" t="s">
        <v>111</v>
      </c>
      <c r="B15" s="2"/>
      <c r="C15" s="3" t="s">
        <v>112</v>
      </c>
      <c r="D15" s="83"/>
      <c r="E15" s="84"/>
      <c r="F15" s="85" t="s">
        <v>105</v>
      </c>
      <c r="G15" s="85"/>
      <c r="H15" s="85"/>
      <c r="I15" s="85"/>
      <c r="J15" s="85"/>
      <c r="K15" s="85"/>
      <c r="L15" s="85"/>
      <c r="M15" s="85"/>
      <c r="N15" s="85"/>
      <c r="O15" s="85"/>
      <c r="P15" s="100" t="s">
        <v>86</v>
      </c>
      <c r="Q15" s="90"/>
      <c r="R15" s="104" t="s">
        <v>87</v>
      </c>
      <c r="S15" s="90" t="s">
        <v>97</v>
      </c>
      <c r="T15" s="105">
        <v>4</v>
      </c>
      <c r="U15" s="4"/>
      <c r="V15" s="4"/>
      <c r="W15" s="106"/>
      <c r="X15" s="107"/>
      <c r="Y15" s="107"/>
      <c r="Z15" s="107"/>
      <c r="AA15" s="111">
        <v>4183.13456869841</v>
      </c>
      <c r="AB15" s="111">
        <v>2435.99281375955</v>
      </c>
      <c r="AC15" s="5">
        <v>2728</v>
      </c>
      <c r="AD15" s="6">
        <v>62</v>
      </c>
      <c r="AE15" s="7">
        <v>1</v>
      </c>
      <c r="AF15" s="8">
        <v>1691</v>
      </c>
      <c r="AG15" s="122"/>
      <c r="AH15" s="8">
        <f t="shared" si="0"/>
        <v>0</v>
      </c>
      <c r="AI15" s="121">
        <v>682</v>
      </c>
      <c r="AJ15" s="100"/>
      <c r="AK15" s="100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</row>
    <row r="16" s="75" customFormat="1" hidden="1" customHeight="1" spans="1:190">
      <c r="A16" s="1" t="s">
        <v>113</v>
      </c>
      <c r="B16" s="2"/>
      <c r="C16" s="3" t="s">
        <v>114</v>
      </c>
      <c r="D16" s="83"/>
      <c r="E16" s="84"/>
      <c r="F16" s="85" t="s">
        <v>96</v>
      </c>
      <c r="G16" s="85"/>
      <c r="H16" s="85"/>
      <c r="I16" s="85"/>
      <c r="J16" s="85"/>
      <c r="K16" s="85"/>
      <c r="L16" s="85"/>
      <c r="M16" s="85"/>
      <c r="N16" s="85"/>
      <c r="O16" s="85"/>
      <c r="P16" s="100" t="s">
        <v>86</v>
      </c>
      <c r="Q16" s="90"/>
      <c r="R16" s="104" t="s">
        <v>87</v>
      </c>
      <c r="S16" s="90" t="s">
        <v>97</v>
      </c>
      <c r="T16" s="105">
        <v>20</v>
      </c>
      <c r="U16" s="4"/>
      <c r="V16" s="4"/>
      <c r="W16" s="106"/>
      <c r="X16" s="107"/>
      <c r="Y16" s="107"/>
      <c r="Z16" s="107"/>
      <c r="AA16" s="111">
        <v>31741.5269692292</v>
      </c>
      <c r="AB16" s="111">
        <v>18488.1914676464</v>
      </c>
      <c r="AC16" s="5">
        <v>20700</v>
      </c>
      <c r="AD16" s="6">
        <v>62</v>
      </c>
      <c r="AE16" s="7">
        <v>1</v>
      </c>
      <c r="AF16" s="8">
        <v>12834</v>
      </c>
      <c r="AG16" s="122"/>
      <c r="AH16" s="8">
        <f t="shared" si="0"/>
        <v>0</v>
      </c>
      <c r="AI16" s="121">
        <v>1035</v>
      </c>
      <c r="AJ16" s="100"/>
      <c r="AK16" s="100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</row>
    <row r="17" s="75" customFormat="1" hidden="1" customHeight="1" spans="1:190">
      <c r="A17" s="1" t="s">
        <v>115</v>
      </c>
      <c r="B17" s="2"/>
      <c r="C17" s="3" t="s">
        <v>116</v>
      </c>
      <c r="D17" s="83"/>
      <c r="E17" s="84"/>
      <c r="F17" s="85" t="s">
        <v>96</v>
      </c>
      <c r="G17" s="85"/>
      <c r="H17" s="85"/>
      <c r="I17" s="85"/>
      <c r="J17" s="85"/>
      <c r="K17" s="85"/>
      <c r="L17" s="85"/>
      <c r="M17" s="85"/>
      <c r="N17" s="85"/>
      <c r="O17" s="85"/>
      <c r="P17" s="100" t="s">
        <v>86</v>
      </c>
      <c r="Q17" s="90"/>
      <c r="R17" s="104" t="s">
        <v>87</v>
      </c>
      <c r="S17" s="90" t="s">
        <v>97</v>
      </c>
      <c r="T17" s="105">
        <v>2.25</v>
      </c>
      <c r="U17" s="4"/>
      <c r="V17" s="4"/>
      <c r="W17" s="106"/>
      <c r="X17" s="107"/>
      <c r="Y17" s="107"/>
      <c r="Z17" s="107"/>
      <c r="AA17" s="111">
        <v>7352.68704432144</v>
      </c>
      <c r="AB17" s="111">
        <v>4282.79517167779</v>
      </c>
      <c r="AC17" s="5">
        <v>4795</v>
      </c>
      <c r="AD17" s="6">
        <v>62</v>
      </c>
      <c r="AE17" s="7">
        <v>1</v>
      </c>
      <c r="AF17" s="8">
        <v>2973</v>
      </c>
      <c r="AG17" s="122"/>
      <c r="AH17" s="8">
        <f t="shared" si="0"/>
        <v>0</v>
      </c>
      <c r="AI17" s="121">
        <v>2131</v>
      </c>
      <c r="AJ17" s="100"/>
      <c r="AK17" s="100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</row>
    <row r="18" s="75" customFormat="1" hidden="1" customHeight="1" spans="1:190">
      <c r="A18" s="1" t="s">
        <v>117</v>
      </c>
      <c r="B18" s="2"/>
      <c r="C18" s="3" t="s">
        <v>118</v>
      </c>
      <c r="D18" s="83"/>
      <c r="E18" s="84"/>
      <c r="F18" s="85" t="s">
        <v>105</v>
      </c>
      <c r="G18" s="85"/>
      <c r="H18" s="85"/>
      <c r="I18" s="85"/>
      <c r="J18" s="85"/>
      <c r="K18" s="85"/>
      <c r="L18" s="85"/>
      <c r="M18" s="85"/>
      <c r="N18" s="85"/>
      <c r="O18" s="85"/>
      <c r="P18" s="100" t="s">
        <v>86</v>
      </c>
      <c r="Q18" s="90"/>
      <c r="R18" s="104" t="s">
        <v>87</v>
      </c>
      <c r="S18" s="90" t="s">
        <v>97</v>
      </c>
      <c r="T18" s="105">
        <v>6</v>
      </c>
      <c r="U18" s="4"/>
      <c r="V18" s="4"/>
      <c r="W18" s="106"/>
      <c r="X18" s="107"/>
      <c r="Y18" s="107"/>
      <c r="Z18" s="107"/>
      <c r="AA18" s="111">
        <v>6274.70185304762</v>
      </c>
      <c r="AB18" s="111">
        <v>3654.70950237018</v>
      </c>
      <c r="AC18" s="5">
        <v>4092</v>
      </c>
      <c r="AD18" s="6">
        <v>62</v>
      </c>
      <c r="AE18" s="7">
        <v>1</v>
      </c>
      <c r="AF18" s="8">
        <v>2537</v>
      </c>
      <c r="AG18" s="122"/>
      <c r="AH18" s="8">
        <f t="shared" si="0"/>
        <v>0</v>
      </c>
      <c r="AI18" s="121">
        <v>682</v>
      </c>
      <c r="AJ18" s="100"/>
      <c r="AK18" s="100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</row>
    <row r="19" s="75" customFormat="1" customHeight="1" spans="1:190">
      <c r="A19" s="1">
        <v>4</v>
      </c>
      <c r="B19" s="2" t="s">
        <v>119</v>
      </c>
      <c r="C19" s="3" t="s">
        <v>120</v>
      </c>
      <c r="D19" s="83"/>
      <c r="E19" s="84"/>
      <c r="F19" s="85" t="s">
        <v>85</v>
      </c>
      <c r="G19" s="85"/>
      <c r="H19" s="85"/>
      <c r="I19" s="85"/>
      <c r="J19" s="85"/>
      <c r="K19" s="85"/>
      <c r="L19" s="85"/>
      <c r="M19" s="85"/>
      <c r="N19" s="85"/>
      <c r="O19" s="85"/>
      <c r="P19" s="100" t="s">
        <v>86</v>
      </c>
      <c r="Q19" s="90"/>
      <c r="R19" s="104" t="s">
        <v>87</v>
      </c>
      <c r="S19" s="53" t="s">
        <v>88</v>
      </c>
      <c r="T19" s="105">
        <v>24.9</v>
      </c>
      <c r="U19" s="4"/>
      <c r="V19" s="4"/>
      <c r="W19" s="106"/>
      <c r="X19" s="107"/>
      <c r="Y19" s="107"/>
      <c r="Z19" s="107"/>
      <c r="AA19" s="4">
        <v>38304.97</v>
      </c>
      <c r="AB19" s="4">
        <v>26028.16</v>
      </c>
      <c r="AC19" s="5">
        <v>21912</v>
      </c>
      <c r="AD19" s="6">
        <v>77</v>
      </c>
      <c r="AE19" s="7">
        <v>1</v>
      </c>
      <c r="AF19" s="8">
        <v>16872</v>
      </c>
      <c r="AG19" s="122">
        <v>-9156.16</v>
      </c>
      <c r="AH19" s="8">
        <f t="shared" si="0"/>
        <v>-0.351778996287098</v>
      </c>
      <c r="AI19" s="121">
        <v>880</v>
      </c>
      <c r="AJ19" s="100"/>
      <c r="AK19" s="100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</row>
    <row r="20" s="75" customFormat="1" customHeight="1" spans="1:190">
      <c r="A20" s="1">
        <v>5</v>
      </c>
      <c r="B20" s="2" t="s">
        <v>121</v>
      </c>
      <c r="C20" s="3" t="s">
        <v>122</v>
      </c>
      <c r="D20" s="83"/>
      <c r="E20" s="84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100" t="s">
        <v>86</v>
      </c>
      <c r="Q20" s="90"/>
      <c r="R20" s="104" t="s">
        <v>87</v>
      </c>
      <c r="S20" s="90"/>
      <c r="T20" s="105"/>
      <c r="U20" s="4"/>
      <c r="V20" s="4"/>
      <c r="W20" s="106"/>
      <c r="X20" s="107"/>
      <c r="Y20" s="107"/>
      <c r="Z20" s="107"/>
      <c r="AA20" s="4">
        <v>101839.03</v>
      </c>
      <c r="AB20" s="4">
        <v>56102.39</v>
      </c>
      <c r="AC20" s="5"/>
      <c r="AD20" s="6"/>
      <c r="AE20" s="7"/>
      <c r="AF20" s="8">
        <v>0</v>
      </c>
      <c r="AG20" s="122">
        <v>30864.61</v>
      </c>
      <c r="AH20" s="8">
        <f t="shared" si="0"/>
        <v>0.550147863575866</v>
      </c>
      <c r="AI20" s="121"/>
      <c r="AJ20" s="100"/>
      <c r="AK20" s="100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</row>
    <row r="21" s="75" customFormat="1" customHeight="1" spans="1:190">
      <c r="A21" s="1" t="s">
        <v>123</v>
      </c>
      <c r="B21" s="2"/>
      <c r="C21" s="3" t="s">
        <v>124</v>
      </c>
      <c r="D21" s="83"/>
      <c r="E21" s="84"/>
      <c r="F21" s="85" t="s">
        <v>85</v>
      </c>
      <c r="G21" s="85"/>
      <c r="H21" s="85"/>
      <c r="I21" s="85"/>
      <c r="J21" s="85"/>
      <c r="K21" s="85"/>
      <c r="L21" s="85"/>
      <c r="M21" s="85"/>
      <c r="N21" s="85"/>
      <c r="O21" s="85"/>
      <c r="P21" s="100" t="s">
        <v>86</v>
      </c>
      <c r="Q21" s="90"/>
      <c r="R21" s="104" t="s">
        <v>87</v>
      </c>
      <c r="S21" s="53" t="s">
        <v>88</v>
      </c>
      <c r="T21" s="105">
        <v>24.75</v>
      </c>
      <c r="U21" s="4"/>
      <c r="V21" s="4"/>
      <c r="W21" s="106"/>
      <c r="X21" s="107"/>
      <c r="Y21" s="107"/>
      <c r="Z21" s="107"/>
      <c r="AA21" s="4"/>
      <c r="AB21" s="4"/>
      <c r="AC21" s="5">
        <v>17919</v>
      </c>
      <c r="AD21" s="6">
        <v>72</v>
      </c>
      <c r="AE21" s="7">
        <v>1</v>
      </c>
      <c r="AF21" s="8">
        <v>12902</v>
      </c>
      <c r="AG21" s="122"/>
      <c r="AH21" s="8"/>
      <c r="AI21" s="121">
        <v>724</v>
      </c>
      <c r="AJ21" s="100"/>
      <c r="AK21" s="100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</row>
    <row r="22" s="75" customFormat="1" customHeight="1" spans="1:190">
      <c r="A22" s="1" t="s">
        <v>125</v>
      </c>
      <c r="B22" s="2"/>
      <c r="C22" s="3" t="s">
        <v>126</v>
      </c>
      <c r="D22" s="83"/>
      <c r="E22" s="84"/>
      <c r="F22" s="86" t="s">
        <v>96</v>
      </c>
      <c r="G22" s="85"/>
      <c r="H22" s="85"/>
      <c r="I22" s="85"/>
      <c r="J22" s="85"/>
      <c r="K22" s="85"/>
      <c r="L22" s="85"/>
      <c r="M22" s="85"/>
      <c r="N22" s="85"/>
      <c r="O22" s="85"/>
      <c r="P22" s="100" t="s">
        <v>86</v>
      </c>
      <c r="Q22" s="90"/>
      <c r="R22" s="104" t="s">
        <v>87</v>
      </c>
      <c r="S22" s="90" t="s">
        <v>97</v>
      </c>
      <c r="T22" s="105">
        <v>165</v>
      </c>
      <c r="U22" s="4"/>
      <c r="V22" s="4"/>
      <c r="W22" s="106"/>
      <c r="X22" s="107"/>
      <c r="Y22" s="107"/>
      <c r="Z22" s="107"/>
      <c r="AA22" s="4"/>
      <c r="AB22" s="4"/>
      <c r="AC22" s="5">
        <v>119460</v>
      </c>
      <c r="AD22" s="6">
        <v>62</v>
      </c>
      <c r="AE22" s="7">
        <v>1</v>
      </c>
      <c r="AF22" s="8">
        <v>74065</v>
      </c>
      <c r="AG22" s="122"/>
      <c r="AH22" s="8"/>
      <c r="AI22" s="121">
        <v>724</v>
      </c>
      <c r="AJ22" s="100"/>
      <c r="AK22" s="100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</row>
    <row r="23" s="75" customFormat="1" ht="29.25" customHeight="1" spans="1:190">
      <c r="A23" s="1">
        <v>6</v>
      </c>
      <c r="B23" s="82" t="s">
        <v>127</v>
      </c>
      <c r="C23" s="3" t="s">
        <v>128</v>
      </c>
      <c r="D23" s="83"/>
      <c r="E23" s="84"/>
      <c r="F23" s="85" t="s">
        <v>85</v>
      </c>
      <c r="G23" s="85"/>
      <c r="H23" s="85"/>
      <c r="I23" s="85"/>
      <c r="J23" s="85"/>
      <c r="K23" s="85"/>
      <c r="L23" s="85"/>
      <c r="M23" s="85"/>
      <c r="N23" s="85"/>
      <c r="O23" s="85"/>
      <c r="P23" s="100" t="s">
        <v>129</v>
      </c>
      <c r="Q23" s="90"/>
      <c r="R23" s="104" t="s">
        <v>87</v>
      </c>
      <c r="S23" s="53" t="s">
        <v>88</v>
      </c>
      <c r="T23" s="105">
        <v>208.03</v>
      </c>
      <c r="U23" s="4"/>
      <c r="V23" s="4"/>
      <c r="W23" s="106"/>
      <c r="X23" s="107"/>
      <c r="Y23" s="107"/>
      <c r="Z23" s="107"/>
      <c r="AA23" s="4">
        <v>380624.53</v>
      </c>
      <c r="AB23" s="4">
        <v>258630.55</v>
      </c>
      <c r="AC23" s="5">
        <v>236738</v>
      </c>
      <c r="AD23" s="6">
        <v>77</v>
      </c>
      <c r="AE23" s="7">
        <v>1</v>
      </c>
      <c r="AF23" s="8">
        <v>182288</v>
      </c>
      <c r="AG23" s="122">
        <v>-76342.55</v>
      </c>
      <c r="AH23" s="8">
        <f t="shared" si="0"/>
        <v>-0.295179939106188</v>
      </c>
      <c r="AI23" s="121">
        <v>1138</v>
      </c>
      <c r="AJ23" s="100"/>
      <c r="AK23" s="100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</row>
    <row r="24" s="75" customFormat="1" ht="28.5" customHeight="1" spans="1:190">
      <c r="A24" s="1">
        <v>7</v>
      </c>
      <c r="B24" s="82" t="s">
        <v>127</v>
      </c>
      <c r="C24" s="3" t="s">
        <v>130</v>
      </c>
      <c r="D24" s="83"/>
      <c r="E24" s="84"/>
      <c r="F24" s="85" t="s">
        <v>85</v>
      </c>
      <c r="G24" s="85"/>
      <c r="H24" s="85"/>
      <c r="I24" s="85"/>
      <c r="J24" s="85"/>
      <c r="K24" s="85"/>
      <c r="L24" s="85"/>
      <c r="M24" s="85"/>
      <c r="N24" s="85"/>
      <c r="O24" s="85"/>
      <c r="P24" s="100" t="s">
        <v>129</v>
      </c>
      <c r="Q24" s="90"/>
      <c r="R24" s="104" t="s">
        <v>87</v>
      </c>
      <c r="S24" s="53" t="s">
        <v>88</v>
      </c>
      <c r="T24" s="105">
        <v>248.43</v>
      </c>
      <c r="U24" s="4"/>
      <c r="V24" s="4"/>
      <c r="W24" s="106"/>
      <c r="X24" s="107"/>
      <c r="Y24" s="107"/>
      <c r="Z24" s="107"/>
      <c r="AA24" s="4">
        <v>1009836.82</v>
      </c>
      <c r="AB24" s="4">
        <v>556311.16</v>
      </c>
      <c r="AC24" s="5">
        <v>333890</v>
      </c>
      <c r="AD24" s="6">
        <v>77</v>
      </c>
      <c r="AE24" s="7">
        <v>1</v>
      </c>
      <c r="AF24" s="8">
        <v>257095</v>
      </c>
      <c r="AG24" s="122">
        <v>-299216.16</v>
      </c>
      <c r="AH24" s="8">
        <f t="shared" si="0"/>
        <v>-0.537857554394559</v>
      </c>
      <c r="AI24" s="121">
        <v>1344</v>
      </c>
      <c r="AJ24" s="100"/>
      <c r="AK24" s="100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</row>
    <row r="25" s="75" customFormat="1" customHeight="1" spans="1:190">
      <c r="A25" s="1">
        <v>8</v>
      </c>
      <c r="B25" s="2" t="s">
        <v>131</v>
      </c>
      <c r="C25" s="3" t="s">
        <v>132</v>
      </c>
      <c r="D25" s="83"/>
      <c r="E25" s="84"/>
      <c r="F25" s="85" t="s">
        <v>85</v>
      </c>
      <c r="G25" s="85"/>
      <c r="H25" s="85"/>
      <c r="I25" s="85"/>
      <c r="J25" s="85"/>
      <c r="K25" s="85"/>
      <c r="L25" s="85"/>
      <c r="M25" s="85"/>
      <c r="N25" s="85"/>
      <c r="O25" s="85"/>
      <c r="P25" s="100" t="s">
        <v>129</v>
      </c>
      <c r="Q25" s="90"/>
      <c r="R25" s="104" t="s">
        <v>87</v>
      </c>
      <c r="S25" s="53" t="s">
        <v>88</v>
      </c>
      <c r="T25" s="105">
        <v>18</v>
      </c>
      <c r="U25" s="4"/>
      <c r="V25" s="4"/>
      <c r="W25" s="106"/>
      <c r="X25" s="107"/>
      <c r="Y25" s="107"/>
      <c r="Z25" s="107"/>
      <c r="AA25" s="4">
        <v>25710.92</v>
      </c>
      <c r="AB25" s="4">
        <v>17470.56</v>
      </c>
      <c r="AC25" s="5">
        <v>14886</v>
      </c>
      <c r="AD25" s="6">
        <v>72</v>
      </c>
      <c r="AE25" s="7">
        <v>1</v>
      </c>
      <c r="AF25" s="8">
        <v>10718</v>
      </c>
      <c r="AG25" s="122">
        <v>-6752.56</v>
      </c>
      <c r="AH25" s="8">
        <f t="shared" si="0"/>
        <v>-0.386510793014076</v>
      </c>
      <c r="AI25" s="121">
        <v>827</v>
      </c>
      <c r="AJ25" s="100"/>
      <c r="AK25" s="100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</row>
    <row r="26" s="75" customFormat="1" customHeight="1" spans="1:37">
      <c r="A26" s="1"/>
      <c r="B26" s="2"/>
      <c r="C26" s="87"/>
      <c r="D26" s="88"/>
      <c r="E26" s="89"/>
      <c r="F26" s="85"/>
      <c r="G26" s="90"/>
      <c r="H26" s="90"/>
      <c r="I26" s="90"/>
      <c r="J26" s="90"/>
      <c r="K26" s="90"/>
      <c r="L26" s="90"/>
      <c r="M26" s="90"/>
      <c r="N26" s="90"/>
      <c r="O26" s="90"/>
      <c r="P26" s="96"/>
      <c r="Q26" s="90"/>
      <c r="R26" s="108"/>
      <c r="S26" s="90"/>
      <c r="T26" s="105"/>
      <c r="U26" s="4"/>
      <c r="V26" s="4"/>
      <c r="W26" s="106"/>
      <c r="X26" s="107"/>
      <c r="Y26" s="107"/>
      <c r="Z26" s="107"/>
      <c r="AA26" s="4"/>
      <c r="AB26" s="4"/>
      <c r="AC26" s="4"/>
      <c r="AD26" s="112"/>
      <c r="AE26" s="112"/>
      <c r="AF26" s="4"/>
      <c r="AG26" s="65">
        <v>0</v>
      </c>
      <c r="AH26" s="65" t="s">
        <v>50</v>
      </c>
      <c r="AI26" s="123"/>
      <c r="AJ26" s="100"/>
      <c r="AK26" s="100"/>
    </row>
    <row r="27" s="75" customFormat="1" customHeight="1" spans="1:37">
      <c r="A27" s="1"/>
      <c r="B27" s="2"/>
      <c r="C27" s="87"/>
      <c r="D27" s="88"/>
      <c r="E27" s="89"/>
      <c r="F27" s="85"/>
      <c r="G27" s="90"/>
      <c r="H27" s="90"/>
      <c r="I27" s="90"/>
      <c r="J27" s="90"/>
      <c r="K27" s="90"/>
      <c r="L27" s="90"/>
      <c r="M27" s="90"/>
      <c r="N27" s="90"/>
      <c r="O27" s="90"/>
      <c r="P27" s="96"/>
      <c r="Q27" s="90"/>
      <c r="R27" s="108"/>
      <c r="S27" s="90"/>
      <c r="T27" s="105"/>
      <c r="U27" s="4"/>
      <c r="V27" s="4"/>
      <c r="W27" s="106"/>
      <c r="X27" s="107"/>
      <c r="Y27" s="107"/>
      <c r="Z27" s="107"/>
      <c r="AA27" s="4">
        <v>0</v>
      </c>
      <c r="AB27" s="4">
        <v>0</v>
      </c>
      <c r="AC27" s="4"/>
      <c r="AD27" s="112"/>
      <c r="AE27" s="112"/>
      <c r="AF27" s="4"/>
      <c r="AG27" s="65">
        <v>0</v>
      </c>
      <c r="AH27" s="65" t="s">
        <v>50</v>
      </c>
      <c r="AI27" s="123"/>
      <c r="AJ27" s="100"/>
      <c r="AK27" s="100"/>
    </row>
    <row r="28" s="75" customFormat="1" customHeight="1" spans="1:37">
      <c r="A28" s="1"/>
      <c r="B28" s="91"/>
      <c r="C28" s="87"/>
      <c r="D28" s="88"/>
      <c r="E28" s="89"/>
      <c r="F28" s="85"/>
      <c r="G28" s="90"/>
      <c r="H28" s="90"/>
      <c r="I28" s="90"/>
      <c r="J28" s="90"/>
      <c r="K28" s="90"/>
      <c r="L28" s="90"/>
      <c r="M28" s="90"/>
      <c r="N28" s="90"/>
      <c r="O28" s="90"/>
      <c r="P28" s="96"/>
      <c r="Q28" s="90"/>
      <c r="R28" s="108"/>
      <c r="S28" s="90"/>
      <c r="T28" s="105"/>
      <c r="U28" s="4"/>
      <c r="V28" s="4"/>
      <c r="W28" s="106"/>
      <c r="X28" s="107"/>
      <c r="Y28" s="107"/>
      <c r="Z28" s="107"/>
      <c r="AA28" s="4">
        <v>0</v>
      </c>
      <c r="AB28" s="4">
        <v>0</v>
      </c>
      <c r="AC28" s="4"/>
      <c r="AD28" s="112"/>
      <c r="AE28" s="112"/>
      <c r="AF28" s="4"/>
      <c r="AG28" s="65">
        <v>0</v>
      </c>
      <c r="AH28" s="65" t="s">
        <v>50</v>
      </c>
      <c r="AI28" s="123"/>
      <c r="AJ28" s="100"/>
      <c r="AK28" s="100"/>
    </row>
    <row r="29" s="75" customFormat="1" customHeight="1" spans="1:37">
      <c r="A29" s="1"/>
      <c r="B29" s="2"/>
      <c r="C29" s="87"/>
      <c r="D29" s="88"/>
      <c r="E29" s="89"/>
      <c r="F29" s="85"/>
      <c r="G29" s="90"/>
      <c r="H29" s="90"/>
      <c r="I29" s="90"/>
      <c r="J29" s="90"/>
      <c r="K29" s="90"/>
      <c r="L29" s="90"/>
      <c r="M29" s="90"/>
      <c r="N29" s="90"/>
      <c r="O29" s="90"/>
      <c r="P29" s="96"/>
      <c r="Q29" s="90"/>
      <c r="R29" s="108"/>
      <c r="S29" s="90"/>
      <c r="T29" s="105"/>
      <c r="U29" s="4"/>
      <c r="V29" s="4"/>
      <c r="W29" s="106"/>
      <c r="X29" s="107"/>
      <c r="Y29" s="107"/>
      <c r="Z29" s="107"/>
      <c r="AA29" s="4">
        <v>0</v>
      </c>
      <c r="AB29" s="4">
        <v>0</v>
      </c>
      <c r="AC29" s="4"/>
      <c r="AD29" s="112"/>
      <c r="AE29" s="112"/>
      <c r="AF29" s="4"/>
      <c r="AG29" s="65">
        <v>0</v>
      </c>
      <c r="AH29" s="65" t="s">
        <v>50</v>
      </c>
      <c r="AI29" s="123"/>
      <c r="AJ29" s="100"/>
      <c r="AK29" s="100"/>
    </row>
    <row r="30" s="75" customFormat="1" customHeight="1" spans="1:37">
      <c r="A30" s="1"/>
      <c r="B30" s="2"/>
      <c r="C30" s="87"/>
      <c r="D30" s="88"/>
      <c r="E30" s="89"/>
      <c r="F30" s="85"/>
      <c r="G30" s="90"/>
      <c r="H30" s="90"/>
      <c r="I30" s="90"/>
      <c r="J30" s="90"/>
      <c r="K30" s="90"/>
      <c r="L30" s="90"/>
      <c r="M30" s="90"/>
      <c r="N30" s="90"/>
      <c r="O30" s="90"/>
      <c r="P30" s="96"/>
      <c r="Q30" s="90"/>
      <c r="R30" s="108"/>
      <c r="S30" s="90"/>
      <c r="T30" s="105"/>
      <c r="U30" s="4"/>
      <c r="V30" s="4"/>
      <c r="W30" s="106"/>
      <c r="X30" s="107"/>
      <c r="Y30" s="107"/>
      <c r="Z30" s="107"/>
      <c r="AA30" s="4">
        <v>0</v>
      </c>
      <c r="AB30" s="4">
        <v>0</v>
      </c>
      <c r="AC30" s="4"/>
      <c r="AD30" s="112"/>
      <c r="AE30" s="112"/>
      <c r="AF30" s="4"/>
      <c r="AG30" s="65">
        <v>0</v>
      </c>
      <c r="AH30" s="65" t="s">
        <v>50</v>
      </c>
      <c r="AI30" s="123"/>
      <c r="AJ30" s="100"/>
      <c r="AK30" s="100"/>
    </row>
    <row r="31" s="75" customFormat="1" customHeight="1" spans="1:37">
      <c r="A31" s="92" t="s">
        <v>133</v>
      </c>
      <c r="B31" s="93"/>
      <c r="C31" s="94"/>
      <c r="D31" s="95"/>
      <c r="E31" s="96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6"/>
      <c r="Q31" s="90"/>
      <c r="R31" s="108"/>
      <c r="S31" s="90"/>
      <c r="T31" s="106"/>
      <c r="U31" s="4"/>
      <c r="V31" s="4"/>
      <c r="W31" s="106">
        <v>0</v>
      </c>
      <c r="X31" s="106">
        <v>0</v>
      </c>
      <c r="Y31" s="106">
        <v>0</v>
      </c>
      <c r="Z31" s="106">
        <v>0</v>
      </c>
      <c r="AA31" s="106">
        <f>AA5+AA6+AA8+AA19+AA20+AA23+AA24+AA25</f>
        <v>4048571.65429472</v>
      </c>
      <c r="AB31" s="106">
        <f>AB5+AB6+AB8+AB19+AB20+AB23+AB24+AB25</f>
        <v>2501713.8647844</v>
      </c>
      <c r="AC31" s="106">
        <f>AC5+AC6+AC8+AC19+AC21+AC22+AC23+AC24+AC25</f>
        <v>2613155</v>
      </c>
      <c r="AD31" s="106"/>
      <c r="AE31" s="106"/>
      <c r="AF31" s="106">
        <f>AF5+AF6+AF8+AF19+AF21+AF22+AF23+AF24+AF25</f>
        <v>1992570</v>
      </c>
      <c r="AG31" s="65">
        <f>AG5+AG6+AG8+AG19+AG20+AG23+AG24+AG25</f>
        <v>-509143.864784401</v>
      </c>
      <c r="AH31" s="65">
        <v>1.09</v>
      </c>
      <c r="AI31" s="123"/>
      <c r="AJ31" s="100"/>
      <c r="AK31" s="100"/>
    </row>
    <row r="32" s="75" customFormat="1" customHeight="1" spans="1:37">
      <c r="A32" s="97" t="s">
        <v>134</v>
      </c>
      <c r="B32" s="98"/>
      <c r="C32" s="99"/>
      <c r="D32" s="95"/>
      <c r="E32" s="96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6"/>
      <c r="Q32" s="90"/>
      <c r="R32" s="108"/>
      <c r="S32" s="90"/>
      <c r="T32" s="105"/>
      <c r="U32" s="4"/>
      <c r="V32" s="4"/>
      <c r="W32" s="106"/>
      <c r="X32" s="107"/>
      <c r="Y32" s="107"/>
      <c r="Z32" s="107"/>
      <c r="AA32" s="4">
        <v>0</v>
      </c>
      <c r="AB32" s="4">
        <v>0</v>
      </c>
      <c r="AC32" s="4"/>
      <c r="AD32" s="112"/>
      <c r="AE32" s="112"/>
      <c r="AF32" s="4"/>
      <c r="AG32" s="65">
        <v>0</v>
      </c>
      <c r="AH32" s="65" t="s">
        <v>50</v>
      </c>
      <c r="AI32" s="123"/>
      <c r="AJ32" s="100"/>
      <c r="AK32" s="100"/>
    </row>
    <row r="33" customHeight="1" spans="1:37">
      <c r="A33" s="92" t="s">
        <v>135</v>
      </c>
      <c r="B33" s="93"/>
      <c r="C33" s="94"/>
      <c r="D33" s="41"/>
      <c r="E33" s="4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09"/>
      <c r="S33" s="109"/>
      <c r="T33" s="41"/>
      <c r="U33" s="65"/>
      <c r="V33" s="65"/>
      <c r="W33" s="48">
        <v>0</v>
      </c>
      <c r="X33" s="48">
        <v>0</v>
      </c>
      <c r="Y33" s="48"/>
      <c r="Z33" s="48"/>
      <c r="AA33" s="48">
        <f>AA31</f>
        <v>4048571.65429472</v>
      </c>
      <c r="AB33" s="48">
        <f t="shared" ref="AB33:AG33" si="1">AB31</f>
        <v>2501713.8647844</v>
      </c>
      <c r="AC33" s="48">
        <f t="shared" si="1"/>
        <v>2613155</v>
      </c>
      <c r="AD33" s="48">
        <f t="shared" si="1"/>
        <v>0</v>
      </c>
      <c r="AE33" s="48">
        <f t="shared" si="1"/>
        <v>0</v>
      </c>
      <c r="AF33" s="48">
        <f t="shared" si="1"/>
        <v>1992570</v>
      </c>
      <c r="AG33" s="48">
        <f t="shared" si="1"/>
        <v>-509143.864784401</v>
      </c>
      <c r="AH33" s="65">
        <v>1.09</v>
      </c>
      <c r="AI33" s="124"/>
      <c r="AJ33" s="50"/>
      <c r="AK33" s="50"/>
    </row>
    <row r="34" customHeight="1" spans="1:29">
      <c r="A34" s="42" t="s">
        <v>52</v>
      </c>
      <c r="AC34" s="14" t="s">
        <v>53</v>
      </c>
    </row>
    <row r="35" s="12" customFormat="1" customHeight="1" spans="18:37">
      <c r="R35" s="13"/>
      <c r="W35" s="77"/>
      <c r="AC35" s="113"/>
      <c r="AD35" s="113"/>
      <c r="AE35" s="113"/>
      <c r="AF35" s="113"/>
      <c r="AI35" s="79"/>
      <c r="AK35" s="73"/>
    </row>
    <row r="36" s="12" customFormat="1" customHeight="1" spans="18:37">
      <c r="R36" s="13"/>
      <c r="W36" s="77"/>
      <c r="AC36" s="113"/>
      <c r="AD36" s="113"/>
      <c r="AE36" s="113"/>
      <c r="AF36" s="113"/>
      <c r="AI36" s="79"/>
      <c r="AK36" s="73"/>
    </row>
    <row r="37" s="12" customFormat="1" customHeight="1" spans="18:37">
      <c r="R37" s="13"/>
      <c r="W37" s="77"/>
      <c r="AC37" s="113"/>
      <c r="AD37" s="113"/>
      <c r="AE37" s="113"/>
      <c r="AF37" s="113"/>
      <c r="AG37" s="113"/>
      <c r="AI37" s="79"/>
      <c r="AK37" s="73"/>
    </row>
    <row r="38" s="76" customFormat="1" customHeight="1" spans="1:190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3"/>
      <c r="S38" s="12"/>
      <c r="T38" s="12"/>
      <c r="U38" s="12"/>
      <c r="V38" s="12"/>
      <c r="W38" s="77"/>
      <c r="X38" s="12"/>
      <c r="Y38" s="12"/>
      <c r="Z38" s="12"/>
      <c r="AA38" s="12"/>
      <c r="AB38" s="12"/>
      <c r="AC38" s="12"/>
      <c r="AD38" s="78"/>
      <c r="AE38" s="78"/>
      <c r="AF38" s="12"/>
      <c r="AG38" s="12"/>
      <c r="AH38" s="12"/>
      <c r="AI38" s="79"/>
      <c r="AJ38" s="12"/>
      <c r="AK38" s="73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</row>
    <row r="39" s="12" customFormat="1" customHeight="1" spans="18:37">
      <c r="R39" s="13"/>
      <c r="W39" s="77"/>
      <c r="AC39" s="74"/>
      <c r="AD39" s="74"/>
      <c r="AE39" s="74"/>
      <c r="AF39" s="74"/>
      <c r="AG39" s="74"/>
      <c r="AI39" s="79"/>
      <c r="AK39" s="73"/>
    </row>
  </sheetData>
  <mergeCells count="35">
    <mergeCell ref="A1:AI1"/>
    <mergeCell ref="W3:X3"/>
    <mergeCell ref="Y3:Z3"/>
    <mergeCell ref="AA3:AB3"/>
    <mergeCell ref="AC3:AF3"/>
    <mergeCell ref="A31:C31"/>
    <mergeCell ref="A32:C32"/>
    <mergeCell ref="A33:C3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AG3:AG4"/>
    <mergeCell ref="AH3:AH4"/>
    <mergeCell ref="AI3:AI4"/>
    <mergeCell ref="AJ3:AJ4"/>
    <mergeCell ref="AK3:AK4"/>
  </mergeCells>
  <pageMargins left="0.75" right="0.75" top="1" bottom="1" header="0.5" footer="0.5"/>
  <pageSetup paperSize="9" orientation="landscape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66"/>
  <sheetViews>
    <sheetView tabSelected="1" zoomScale="70" zoomScaleNormal="70" workbookViewId="0">
      <selection activeCell="AV12" sqref="AV12"/>
    </sheetView>
  </sheetViews>
  <sheetFormatPr defaultColWidth="9" defaultRowHeight="15.75" customHeight="1"/>
  <cols>
    <col min="1" max="1" width="6.61666666666667" style="12" customWidth="1"/>
    <col min="2" max="2" width="7.875" style="12" customWidth="1"/>
    <col min="3" max="3" width="16.9583333333333" style="12" customWidth="1"/>
    <col min="4" max="4" width="8.875" style="12" customWidth="1"/>
    <col min="5" max="6" width="11.875" style="12" hidden="1" customWidth="1" outlineLevel="1"/>
    <col min="7" max="7" width="9.5" style="12" customWidth="1" collapsed="1"/>
    <col min="8" max="8" width="8.125" style="12" hidden="1" customWidth="1"/>
    <col min="9" max="9" width="6.5" style="12" customWidth="1"/>
    <col min="10" max="10" width="8.875" style="12" customWidth="1"/>
    <col min="11" max="11" width="6.5" style="12" hidden="1" customWidth="1"/>
    <col min="12" max="12" width="7.125" style="12" customWidth="1"/>
    <col min="13" max="13" width="8.20833333333333" style="13" customWidth="1"/>
    <col min="14" max="14" width="8.25" style="12" hidden="1" customWidth="1" outlineLevel="1"/>
    <col min="15" max="17" width="11.25" style="15" hidden="1" customWidth="1" outlineLevel="2"/>
    <col min="18" max="18" width="1.60833333333333" style="15" hidden="1" customWidth="1" outlineLevel="2"/>
    <col min="19" max="19" width="11.4333333333333" style="16" customWidth="1" collapsed="1"/>
    <col min="20" max="20" width="11.075" style="15" customWidth="1"/>
    <col min="21" max="21" width="11.775" style="15" customWidth="1"/>
    <col min="22" max="22" width="7.375" style="12" hidden="1" customWidth="1"/>
    <col min="23" max="23" width="6.25" style="12" hidden="1" customWidth="1"/>
    <col min="24" max="24" width="11.6166666666667" style="15" customWidth="1"/>
    <col min="25" max="25" width="9.375" style="15" hidden="1" customWidth="1"/>
    <col min="26" max="26" width="7.75" style="15" hidden="1" customWidth="1"/>
    <col min="27" max="27" width="0.25" style="12" customWidth="1"/>
    <col min="28" max="28" width="6.60833333333333" style="12" customWidth="1"/>
    <col min="29" max="29" width="9" style="12" customWidth="1"/>
    <col min="30" max="30" width="10.125" style="12" hidden="1" customWidth="1"/>
    <col min="31" max="33" width="9" style="12" hidden="1" customWidth="1"/>
    <col min="34" max="34" width="11.25" style="12" hidden="1" customWidth="1"/>
    <col min="35" max="37" width="9.625" style="12" hidden="1" customWidth="1"/>
    <col min="38" max="39" width="9" style="12" hidden="1" customWidth="1"/>
    <col min="40" max="40" width="13.75" style="12" hidden="1" customWidth="1"/>
    <col min="41" max="42" width="9" style="12" hidden="1" customWidth="1"/>
    <col min="43" max="43" width="17.25" style="12" hidden="1" customWidth="1"/>
    <col min="44" max="44" width="9.125" style="12" hidden="1" customWidth="1"/>
    <col min="45" max="47" width="9" style="12" hidden="1" customWidth="1"/>
    <col min="48" max="16384" width="9" style="12"/>
  </cols>
  <sheetData>
    <row r="1" s="11" customFormat="1" ht="30" customHeight="1" spans="1:31">
      <c r="A1" s="17" t="s">
        <v>138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43"/>
      <c r="P1" s="43"/>
      <c r="Q1" s="43"/>
      <c r="R1" s="43"/>
      <c r="S1" s="43"/>
      <c r="T1" s="43"/>
      <c r="U1" s="43"/>
      <c r="V1" s="18"/>
      <c r="W1" s="18"/>
      <c r="X1" s="43"/>
      <c r="Y1" s="43"/>
      <c r="Z1" s="18"/>
      <c r="AA1" s="18"/>
      <c r="AB1" s="18"/>
      <c r="AC1" s="18"/>
      <c r="AD1" s="18"/>
      <c r="AE1" s="18"/>
    </row>
    <row r="2" s="12" customFormat="1" customHeight="1" spans="1:31">
      <c r="A2" s="19" t="s">
        <v>1</v>
      </c>
      <c r="B2" s="19"/>
      <c r="M2" s="13"/>
      <c r="O2" s="15"/>
      <c r="P2" s="15"/>
      <c r="Q2" s="15"/>
      <c r="R2" s="15"/>
      <c r="S2" s="16"/>
      <c r="T2" s="15"/>
      <c r="U2" s="15"/>
      <c r="X2" s="15"/>
      <c r="Y2" s="15"/>
      <c r="Z2" s="15"/>
      <c r="AB2" s="59" t="s">
        <v>26</v>
      </c>
      <c r="AD2" s="12" t="s">
        <v>139</v>
      </c>
      <c r="AE2" s="60">
        <v>40178</v>
      </c>
    </row>
    <row r="3" s="13" customFormat="1" customHeight="1" spans="1:47">
      <c r="A3" s="1" t="s">
        <v>27</v>
      </c>
      <c r="B3" s="20" t="s">
        <v>140</v>
      </c>
      <c r="C3" s="1" t="s">
        <v>141</v>
      </c>
      <c r="D3" s="1" t="s">
        <v>60</v>
      </c>
      <c r="E3" s="21" t="s">
        <v>70</v>
      </c>
      <c r="F3" s="22" t="s">
        <v>58</v>
      </c>
      <c r="G3" s="23" t="s">
        <v>72</v>
      </c>
      <c r="H3" s="24" t="s">
        <v>142</v>
      </c>
      <c r="I3" s="23" t="s">
        <v>143</v>
      </c>
      <c r="J3" s="23" t="s">
        <v>144</v>
      </c>
      <c r="K3" s="23" t="s">
        <v>145</v>
      </c>
      <c r="L3" s="24" t="s">
        <v>73</v>
      </c>
      <c r="M3" s="23" t="s">
        <v>146</v>
      </c>
      <c r="N3" s="44" t="s">
        <v>76</v>
      </c>
      <c r="O3" s="45" t="s">
        <v>5</v>
      </c>
      <c r="P3" s="45"/>
      <c r="Q3" s="51" t="s">
        <v>40</v>
      </c>
      <c r="R3" s="52"/>
      <c r="S3" s="45" t="s">
        <v>6</v>
      </c>
      <c r="T3" s="45"/>
      <c r="U3" s="45" t="s">
        <v>7</v>
      </c>
      <c r="V3" s="1"/>
      <c r="W3" s="1"/>
      <c r="X3" s="45"/>
      <c r="Y3" s="61" t="s">
        <v>8</v>
      </c>
      <c r="Z3" s="62" t="s">
        <v>41</v>
      </c>
      <c r="AA3" s="23" t="s">
        <v>77</v>
      </c>
      <c r="AB3" s="23" t="s">
        <v>42</v>
      </c>
      <c r="AD3" s="63"/>
      <c r="AE3" s="63"/>
      <c r="AF3" s="63"/>
      <c r="AG3" s="63"/>
      <c r="AH3" s="63"/>
      <c r="AI3" s="63"/>
      <c r="AJ3" s="63"/>
      <c r="AK3" s="63"/>
      <c r="AL3" s="63"/>
      <c r="AM3" s="63" t="s">
        <v>147</v>
      </c>
      <c r="AN3" s="63"/>
      <c r="AO3" s="63"/>
      <c r="AP3" s="63"/>
      <c r="AQ3" s="63"/>
      <c r="AR3" s="63"/>
      <c r="AS3" s="63"/>
      <c r="AT3" s="63"/>
      <c r="AU3" s="63"/>
    </row>
    <row r="4" s="13" customFormat="1" customHeight="1" spans="1:47">
      <c r="A4" s="1"/>
      <c r="B4" s="25"/>
      <c r="C4" s="1"/>
      <c r="D4" s="1"/>
      <c r="E4" s="21"/>
      <c r="F4" s="1"/>
      <c r="G4" s="1"/>
      <c r="H4" s="26"/>
      <c r="I4" s="1"/>
      <c r="J4" s="1"/>
      <c r="K4" s="1"/>
      <c r="L4" s="26"/>
      <c r="M4" s="1"/>
      <c r="N4" s="26"/>
      <c r="O4" s="45" t="s">
        <v>79</v>
      </c>
      <c r="P4" s="45" t="s">
        <v>80</v>
      </c>
      <c r="Q4" s="45" t="s">
        <v>79</v>
      </c>
      <c r="R4" s="45" t="s">
        <v>80</v>
      </c>
      <c r="S4" s="45" t="s">
        <v>79</v>
      </c>
      <c r="T4" s="45" t="s">
        <v>80</v>
      </c>
      <c r="U4" s="45" t="s">
        <v>79</v>
      </c>
      <c r="V4" s="1" t="s">
        <v>81</v>
      </c>
      <c r="W4" s="53" t="s">
        <v>82</v>
      </c>
      <c r="X4" s="45" t="s">
        <v>80</v>
      </c>
      <c r="Y4" s="64"/>
      <c r="Z4" s="45"/>
      <c r="AA4" s="1"/>
      <c r="AB4" s="1"/>
      <c r="AD4" s="63" t="s">
        <v>148</v>
      </c>
      <c r="AE4" s="63" t="s">
        <v>149</v>
      </c>
      <c r="AF4" s="63" t="s">
        <v>150</v>
      </c>
      <c r="AG4" s="63" t="s">
        <v>151</v>
      </c>
      <c r="AH4" s="63" t="s">
        <v>152</v>
      </c>
      <c r="AI4" s="63" t="s">
        <v>153</v>
      </c>
      <c r="AJ4" s="63" t="s">
        <v>154</v>
      </c>
      <c r="AK4" s="63" t="s">
        <v>155</v>
      </c>
      <c r="AL4" s="63" t="s">
        <v>156</v>
      </c>
      <c r="AM4" s="63" t="s">
        <v>157</v>
      </c>
      <c r="AN4" s="63" t="s">
        <v>158</v>
      </c>
      <c r="AO4" s="63" t="s">
        <v>159</v>
      </c>
      <c r="AP4" s="63" t="s">
        <v>160</v>
      </c>
      <c r="AQ4" s="63" t="s">
        <v>161</v>
      </c>
      <c r="AR4" s="63" t="s">
        <v>162</v>
      </c>
      <c r="AS4" s="63" t="s">
        <v>160</v>
      </c>
      <c r="AT4" s="63" t="s">
        <v>163</v>
      </c>
      <c r="AU4" s="63" t="s">
        <v>164</v>
      </c>
    </row>
    <row r="5" s="14" customFormat="1" ht="18" customHeight="1" spans="1:36">
      <c r="A5" s="27">
        <v>1</v>
      </c>
      <c r="B5" s="27" t="s">
        <v>165</v>
      </c>
      <c r="C5" s="28" t="s">
        <v>166</v>
      </c>
      <c r="D5" s="27"/>
      <c r="E5" s="29"/>
      <c r="F5" s="29"/>
      <c r="G5" s="30" t="s">
        <v>87</v>
      </c>
      <c r="H5" s="31"/>
      <c r="I5" s="27"/>
      <c r="J5" s="27"/>
      <c r="K5" s="27"/>
      <c r="L5" s="27"/>
      <c r="M5" s="46">
        <v>1</v>
      </c>
      <c r="N5" s="47"/>
      <c r="O5" s="47"/>
      <c r="P5" s="48"/>
      <c r="Q5" s="48"/>
      <c r="R5" s="48"/>
      <c r="S5" s="54">
        <v>2354291.6</v>
      </c>
      <c r="T5" s="48">
        <v>1107764.38</v>
      </c>
      <c r="U5" s="48"/>
      <c r="V5" s="55"/>
      <c r="W5" s="55"/>
      <c r="X5" s="48">
        <v>0</v>
      </c>
      <c r="Y5" s="65">
        <v>-123532.38</v>
      </c>
      <c r="Z5" s="65">
        <v>-0.111515031743483</v>
      </c>
      <c r="AA5" s="66"/>
      <c r="AB5" s="67"/>
      <c r="AC5" s="68"/>
      <c r="AI5" s="74"/>
      <c r="AJ5" s="74"/>
    </row>
    <row r="6" s="14" customFormat="1" ht="18" customHeight="1" spans="1:36">
      <c r="A6" s="27" t="s">
        <v>167</v>
      </c>
      <c r="B6" s="27"/>
      <c r="C6" s="32" t="s">
        <v>168</v>
      </c>
      <c r="D6" s="27" t="s">
        <v>85</v>
      </c>
      <c r="E6" s="29"/>
      <c r="F6" s="29"/>
      <c r="G6" s="30" t="s">
        <v>87</v>
      </c>
      <c r="H6" s="31"/>
      <c r="I6" s="27" t="s">
        <v>169</v>
      </c>
      <c r="J6" s="27" t="s">
        <v>170</v>
      </c>
      <c r="K6" s="27"/>
      <c r="L6" s="27" t="s">
        <v>171</v>
      </c>
      <c r="M6" s="46">
        <v>2</v>
      </c>
      <c r="N6" s="47"/>
      <c r="O6" s="47"/>
      <c r="P6" s="48"/>
      <c r="Q6" s="48"/>
      <c r="R6" s="48"/>
      <c r="S6" s="54"/>
      <c r="T6" s="48"/>
      <c r="U6" s="48">
        <v>3518</v>
      </c>
      <c r="V6" s="55">
        <v>62</v>
      </c>
      <c r="W6" s="55">
        <v>1</v>
      </c>
      <c r="X6" s="48">
        <v>2181</v>
      </c>
      <c r="Y6" s="65"/>
      <c r="Z6" s="65">
        <f>Y5/T5</f>
        <v>-0.111515031743483</v>
      </c>
      <c r="AA6" s="48">
        <v>1759</v>
      </c>
      <c r="AB6" s="67"/>
      <c r="AC6" s="68"/>
      <c r="AI6" s="74"/>
      <c r="AJ6" s="74"/>
    </row>
    <row r="7" s="14" customFormat="1" ht="18" customHeight="1" spans="1:36">
      <c r="A7" s="27" t="s">
        <v>172</v>
      </c>
      <c r="B7" s="27"/>
      <c r="C7" s="32" t="s">
        <v>173</v>
      </c>
      <c r="D7" s="27" t="s">
        <v>174</v>
      </c>
      <c r="E7" s="29"/>
      <c r="F7" s="29"/>
      <c r="G7" s="30" t="s">
        <v>87</v>
      </c>
      <c r="H7" s="31"/>
      <c r="I7" s="27"/>
      <c r="J7" s="27"/>
      <c r="K7" s="27"/>
      <c r="L7" s="27"/>
      <c r="M7" s="46">
        <v>202</v>
      </c>
      <c r="N7" s="47"/>
      <c r="O7" s="47"/>
      <c r="P7" s="48"/>
      <c r="Q7" s="48"/>
      <c r="R7" s="48"/>
      <c r="S7" s="54"/>
      <c r="T7" s="48"/>
      <c r="U7" s="48">
        <v>15554</v>
      </c>
      <c r="V7" s="55">
        <v>62</v>
      </c>
      <c r="W7" s="55">
        <v>1</v>
      </c>
      <c r="X7" s="48">
        <v>9643</v>
      </c>
      <c r="Y7" s="65"/>
      <c r="Z7" s="65" t="s">
        <v>50</v>
      </c>
      <c r="AA7" s="48">
        <v>77</v>
      </c>
      <c r="AB7" s="67"/>
      <c r="AC7" s="68"/>
      <c r="AI7" s="74"/>
      <c r="AJ7" s="74"/>
    </row>
    <row r="8" s="14" customFormat="1" ht="18" customHeight="1" spans="1:36">
      <c r="A8" s="27" t="s">
        <v>175</v>
      </c>
      <c r="B8" s="27"/>
      <c r="C8" s="32" t="s">
        <v>176</v>
      </c>
      <c r="D8" s="27" t="s">
        <v>174</v>
      </c>
      <c r="E8" s="29"/>
      <c r="F8" s="29"/>
      <c r="G8" s="30" t="s">
        <v>87</v>
      </c>
      <c r="H8" s="31"/>
      <c r="I8" s="27"/>
      <c r="J8" s="27"/>
      <c r="K8" s="27"/>
      <c r="L8" s="27"/>
      <c r="M8" s="46">
        <v>48</v>
      </c>
      <c r="N8" s="47"/>
      <c r="O8" s="47"/>
      <c r="P8" s="48"/>
      <c r="Q8" s="48"/>
      <c r="R8" s="48"/>
      <c r="S8" s="54"/>
      <c r="T8" s="48"/>
      <c r="U8" s="48">
        <v>3696</v>
      </c>
      <c r="V8" s="55">
        <v>62</v>
      </c>
      <c r="W8" s="55">
        <v>1</v>
      </c>
      <c r="X8" s="48">
        <v>2292</v>
      </c>
      <c r="Y8" s="65"/>
      <c r="Z8" s="65" t="s">
        <v>50</v>
      </c>
      <c r="AA8" s="48">
        <v>77</v>
      </c>
      <c r="AB8" s="67"/>
      <c r="AC8" s="68"/>
      <c r="AI8" s="74"/>
      <c r="AJ8" s="74"/>
    </row>
    <row r="9" s="14" customFormat="1" ht="18" customHeight="1" spans="1:36">
      <c r="A9" s="27" t="s">
        <v>177</v>
      </c>
      <c r="B9" s="27"/>
      <c r="C9" s="32" t="s">
        <v>178</v>
      </c>
      <c r="D9" s="27" t="s">
        <v>179</v>
      </c>
      <c r="E9" s="29"/>
      <c r="F9" s="29"/>
      <c r="G9" s="30" t="s">
        <v>87</v>
      </c>
      <c r="H9" s="31"/>
      <c r="I9" s="27"/>
      <c r="J9" s="27"/>
      <c r="K9" s="27"/>
      <c r="L9" s="27" t="s">
        <v>97</v>
      </c>
      <c r="M9" s="46">
        <v>200</v>
      </c>
      <c r="N9" s="47"/>
      <c r="O9" s="47"/>
      <c r="P9" s="48"/>
      <c r="Q9" s="48"/>
      <c r="R9" s="48"/>
      <c r="S9" s="54"/>
      <c r="T9" s="48"/>
      <c r="U9" s="48">
        <v>1200</v>
      </c>
      <c r="V9" s="55">
        <v>62</v>
      </c>
      <c r="W9" s="55">
        <v>1</v>
      </c>
      <c r="X9" s="48">
        <v>744</v>
      </c>
      <c r="Y9" s="65"/>
      <c r="Z9" s="65" t="s">
        <v>50</v>
      </c>
      <c r="AA9" s="48">
        <v>6</v>
      </c>
      <c r="AB9" s="67"/>
      <c r="AC9" s="68"/>
      <c r="AI9" s="74"/>
      <c r="AJ9" s="74"/>
    </row>
    <row r="10" s="14" customFormat="1" ht="18" customHeight="1" spans="1:36">
      <c r="A10" s="27" t="s">
        <v>180</v>
      </c>
      <c r="B10" s="27"/>
      <c r="C10" s="32" t="s">
        <v>181</v>
      </c>
      <c r="D10" s="27" t="s">
        <v>100</v>
      </c>
      <c r="E10" s="29"/>
      <c r="F10" s="29"/>
      <c r="G10" s="30" t="s">
        <v>87</v>
      </c>
      <c r="H10" s="31"/>
      <c r="I10" s="27" t="s">
        <v>182</v>
      </c>
      <c r="J10" s="27" t="s">
        <v>183</v>
      </c>
      <c r="K10" s="27"/>
      <c r="L10" s="27" t="s">
        <v>171</v>
      </c>
      <c r="M10" s="46">
        <v>1</v>
      </c>
      <c r="N10" s="47"/>
      <c r="O10" s="47"/>
      <c r="P10" s="48"/>
      <c r="Q10" s="48"/>
      <c r="R10" s="48"/>
      <c r="S10" s="54"/>
      <c r="T10" s="48"/>
      <c r="U10" s="48">
        <v>0</v>
      </c>
      <c r="V10" s="55" t="s">
        <v>50</v>
      </c>
      <c r="W10" s="55"/>
      <c r="X10" s="48">
        <v>0</v>
      </c>
      <c r="Y10" s="65"/>
      <c r="Z10" s="65" t="s">
        <v>50</v>
      </c>
      <c r="AA10" s="66">
        <v>0</v>
      </c>
      <c r="AB10" s="67" t="s">
        <v>184</v>
      </c>
      <c r="AC10" s="68"/>
      <c r="AI10" s="74"/>
      <c r="AJ10" s="74"/>
    </row>
    <row r="11" s="14" customFormat="1" ht="18" customHeight="1" spans="1:36">
      <c r="A11" s="27" t="s">
        <v>185</v>
      </c>
      <c r="B11" s="27"/>
      <c r="C11" s="32" t="s">
        <v>186</v>
      </c>
      <c r="D11" s="27" t="s">
        <v>187</v>
      </c>
      <c r="E11" s="29"/>
      <c r="F11" s="29"/>
      <c r="G11" s="30" t="s">
        <v>87</v>
      </c>
      <c r="H11" s="31"/>
      <c r="I11" s="8"/>
      <c r="J11" s="27"/>
      <c r="K11" s="27"/>
      <c r="L11" s="27" t="s">
        <v>97</v>
      </c>
      <c r="M11" s="46">
        <v>1077.66</v>
      </c>
      <c r="N11" s="47"/>
      <c r="O11" s="47"/>
      <c r="P11" s="49"/>
      <c r="Q11" s="49"/>
      <c r="R11" s="49"/>
      <c r="S11" s="54"/>
      <c r="T11" s="48"/>
      <c r="U11" s="48">
        <v>200445</v>
      </c>
      <c r="V11" s="55">
        <v>62</v>
      </c>
      <c r="W11" s="55">
        <v>1</v>
      </c>
      <c r="X11" s="48">
        <v>124276</v>
      </c>
      <c r="Y11" s="65"/>
      <c r="Z11" s="65" t="s">
        <v>50</v>
      </c>
      <c r="AA11" s="48">
        <v>186</v>
      </c>
      <c r="AB11" s="67"/>
      <c r="AC11" s="68"/>
      <c r="AI11" s="74"/>
      <c r="AJ11" s="74"/>
    </row>
    <row r="12" s="14" customFormat="1" ht="18" customHeight="1" spans="1:36">
      <c r="A12" s="27" t="s">
        <v>188</v>
      </c>
      <c r="B12" s="27"/>
      <c r="C12" s="32" t="s">
        <v>189</v>
      </c>
      <c r="D12" s="27" t="s">
        <v>100</v>
      </c>
      <c r="E12" s="29"/>
      <c r="F12" s="29"/>
      <c r="G12" s="30" t="s">
        <v>87</v>
      </c>
      <c r="H12" s="31"/>
      <c r="I12" s="27" t="s">
        <v>190</v>
      </c>
      <c r="J12" s="27" t="s">
        <v>191</v>
      </c>
      <c r="K12" s="27"/>
      <c r="L12" s="27" t="s">
        <v>171</v>
      </c>
      <c r="M12" s="46">
        <v>8</v>
      </c>
      <c r="N12" s="47"/>
      <c r="O12" s="47"/>
      <c r="P12" s="48"/>
      <c r="Q12" s="48"/>
      <c r="R12" s="48"/>
      <c r="S12" s="54"/>
      <c r="T12" s="48"/>
      <c r="U12" s="48">
        <v>18208</v>
      </c>
      <c r="V12" s="55">
        <v>44</v>
      </c>
      <c r="W12" s="55">
        <v>1</v>
      </c>
      <c r="X12" s="48">
        <v>8012</v>
      </c>
      <c r="Y12" s="65"/>
      <c r="Z12" s="65" t="s">
        <v>50</v>
      </c>
      <c r="AA12" s="48">
        <v>2276</v>
      </c>
      <c r="AB12" s="67"/>
      <c r="AC12" s="68"/>
      <c r="AI12" s="74"/>
      <c r="AJ12" s="74"/>
    </row>
    <row r="13" s="14" customFormat="1" ht="18" customHeight="1" spans="1:36">
      <c r="A13" s="27" t="s">
        <v>192</v>
      </c>
      <c r="B13" s="27"/>
      <c r="C13" s="32" t="s">
        <v>193</v>
      </c>
      <c r="D13" s="27" t="s">
        <v>194</v>
      </c>
      <c r="E13" s="29"/>
      <c r="F13" s="29"/>
      <c r="G13" s="30" t="s">
        <v>87</v>
      </c>
      <c r="H13" s="31"/>
      <c r="I13" s="27">
        <v>209.4</v>
      </c>
      <c r="J13" s="27" t="s">
        <v>195</v>
      </c>
      <c r="K13" s="27"/>
      <c r="L13" s="27" t="s">
        <v>101</v>
      </c>
      <c r="M13" s="46">
        <v>209.4</v>
      </c>
      <c r="N13" s="47"/>
      <c r="O13" s="47"/>
      <c r="P13" s="48"/>
      <c r="Q13" s="48"/>
      <c r="R13" s="48"/>
      <c r="S13" s="54"/>
      <c r="T13" s="48"/>
      <c r="U13" s="48">
        <v>75803</v>
      </c>
      <c r="V13" s="55">
        <v>62</v>
      </c>
      <c r="W13" s="55">
        <v>1</v>
      </c>
      <c r="X13" s="48">
        <v>46998</v>
      </c>
      <c r="Y13" s="65"/>
      <c r="Z13" s="65" t="s">
        <v>50</v>
      </c>
      <c r="AA13" s="48">
        <v>362</v>
      </c>
      <c r="AB13" s="67"/>
      <c r="AC13" s="68"/>
      <c r="AI13" s="74"/>
      <c r="AJ13" s="74"/>
    </row>
    <row r="14" s="14" customFormat="1" ht="18" customHeight="1" spans="1:36">
      <c r="A14" s="27" t="s">
        <v>196</v>
      </c>
      <c r="B14" s="27"/>
      <c r="C14" s="32" t="s">
        <v>197</v>
      </c>
      <c r="D14" s="27" t="s">
        <v>85</v>
      </c>
      <c r="E14" s="29"/>
      <c r="F14" s="29"/>
      <c r="G14" s="30" t="s">
        <v>87</v>
      </c>
      <c r="H14" s="31"/>
      <c r="I14" s="27">
        <v>107</v>
      </c>
      <c r="J14" s="27" t="s">
        <v>198</v>
      </c>
      <c r="K14" s="27"/>
      <c r="L14" s="27" t="s">
        <v>101</v>
      </c>
      <c r="M14" s="46">
        <v>107</v>
      </c>
      <c r="N14" s="47"/>
      <c r="O14" s="47"/>
      <c r="P14" s="48"/>
      <c r="Q14" s="48"/>
      <c r="R14" s="48"/>
      <c r="S14" s="54"/>
      <c r="T14" s="48"/>
      <c r="U14" s="48">
        <v>88489</v>
      </c>
      <c r="V14" s="55">
        <v>62</v>
      </c>
      <c r="W14" s="55">
        <v>1</v>
      </c>
      <c r="X14" s="48">
        <v>54863</v>
      </c>
      <c r="Y14" s="65"/>
      <c r="Z14" s="65" t="s">
        <v>50</v>
      </c>
      <c r="AA14" s="48">
        <v>827</v>
      </c>
      <c r="AB14" s="67"/>
      <c r="AC14" s="68"/>
      <c r="AI14" s="74"/>
      <c r="AJ14" s="74"/>
    </row>
    <row r="15" s="14" customFormat="1" ht="18" customHeight="1" spans="1:36">
      <c r="A15" s="27" t="s">
        <v>199</v>
      </c>
      <c r="B15" s="27"/>
      <c r="C15" s="32" t="s">
        <v>197</v>
      </c>
      <c r="D15" s="27" t="s">
        <v>85</v>
      </c>
      <c r="E15" s="29"/>
      <c r="F15" s="29"/>
      <c r="G15" s="30" t="s">
        <v>87</v>
      </c>
      <c r="H15" s="31"/>
      <c r="I15" s="27">
        <v>47.1</v>
      </c>
      <c r="J15" s="27" t="s">
        <v>200</v>
      </c>
      <c r="K15" s="27"/>
      <c r="L15" s="27" t="s">
        <v>101</v>
      </c>
      <c r="M15" s="46">
        <v>47.1</v>
      </c>
      <c r="N15" s="47"/>
      <c r="O15" s="47"/>
      <c r="P15" s="48"/>
      <c r="Q15" s="48"/>
      <c r="R15" s="48"/>
      <c r="S15" s="54"/>
      <c r="T15" s="48"/>
      <c r="U15" s="48">
        <v>24351</v>
      </c>
      <c r="V15" s="55">
        <v>62</v>
      </c>
      <c r="W15" s="55">
        <v>1</v>
      </c>
      <c r="X15" s="48">
        <v>15098</v>
      </c>
      <c r="Y15" s="65"/>
      <c r="Z15" s="65" t="s">
        <v>50</v>
      </c>
      <c r="AA15" s="48">
        <v>517</v>
      </c>
      <c r="AB15" s="67"/>
      <c r="AC15" s="68"/>
      <c r="AI15" s="74"/>
      <c r="AJ15" s="74"/>
    </row>
    <row r="16" s="14" customFormat="1" ht="18" customHeight="1" spans="1:36">
      <c r="A16" s="27" t="s">
        <v>201</v>
      </c>
      <c r="B16" s="27"/>
      <c r="C16" s="32" t="s">
        <v>202</v>
      </c>
      <c r="D16" s="27" t="s">
        <v>203</v>
      </c>
      <c r="E16" s="29"/>
      <c r="F16" s="29"/>
      <c r="G16" s="30" t="s">
        <v>87</v>
      </c>
      <c r="H16" s="31"/>
      <c r="I16" s="27"/>
      <c r="J16" s="27" t="s">
        <v>204</v>
      </c>
      <c r="K16" s="27"/>
      <c r="L16" s="27" t="s">
        <v>101</v>
      </c>
      <c r="M16" s="46">
        <v>79.8</v>
      </c>
      <c r="N16" s="47"/>
      <c r="O16" s="47"/>
      <c r="P16" s="48"/>
      <c r="Q16" s="48"/>
      <c r="R16" s="48"/>
      <c r="S16" s="54"/>
      <c r="T16" s="48"/>
      <c r="U16" s="48">
        <v>8219</v>
      </c>
      <c r="V16" s="55">
        <v>62</v>
      </c>
      <c r="W16" s="55">
        <v>1</v>
      </c>
      <c r="X16" s="48">
        <v>5096</v>
      </c>
      <c r="Y16" s="65"/>
      <c r="Z16" s="65" t="s">
        <v>50</v>
      </c>
      <c r="AA16" s="48">
        <v>103</v>
      </c>
      <c r="AB16" s="67"/>
      <c r="AC16" s="68"/>
      <c r="AI16" s="74"/>
      <c r="AJ16" s="74"/>
    </row>
    <row r="17" s="14" customFormat="1" ht="18" customHeight="1" spans="1:36">
      <c r="A17" s="27" t="s">
        <v>205</v>
      </c>
      <c r="B17" s="27"/>
      <c r="C17" s="32" t="s">
        <v>206</v>
      </c>
      <c r="D17" s="27" t="s">
        <v>85</v>
      </c>
      <c r="E17" s="29"/>
      <c r="F17" s="29"/>
      <c r="G17" s="30" t="s">
        <v>87</v>
      </c>
      <c r="H17" s="31"/>
      <c r="I17" s="27">
        <v>45.1</v>
      </c>
      <c r="J17" s="27" t="s">
        <v>207</v>
      </c>
      <c r="K17" s="27"/>
      <c r="L17" s="27" t="s">
        <v>101</v>
      </c>
      <c r="M17" s="46">
        <v>45.1</v>
      </c>
      <c r="N17" s="47"/>
      <c r="O17" s="47"/>
      <c r="P17" s="48"/>
      <c r="Q17" s="48"/>
      <c r="R17" s="48"/>
      <c r="S17" s="54"/>
      <c r="T17" s="48"/>
      <c r="U17" s="56">
        <v>17724</v>
      </c>
      <c r="V17" s="57">
        <v>62</v>
      </c>
      <c r="W17" s="57">
        <v>1</v>
      </c>
      <c r="X17" s="48">
        <v>10989</v>
      </c>
      <c r="Y17" s="65"/>
      <c r="Z17" s="65" t="s">
        <v>50</v>
      </c>
      <c r="AA17" s="48">
        <v>393</v>
      </c>
      <c r="AB17" s="67"/>
      <c r="AC17" s="68"/>
      <c r="AI17" s="74"/>
      <c r="AJ17" s="74"/>
    </row>
    <row r="18" s="14" customFormat="1" ht="18" customHeight="1" spans="1:36">
      <c r="A18" s="27" t="s">
        <v>208</v>
      </c>
      <c r="B18" s="27"/>
      <c r="C18" s="32" t="s">
        <v>209</v>
      </c>
      <c r="D18" s="27" t="s">
        <v>194</v>
      </c>
      <c r="E18" s="29"/>
      <c r="F18" s="29"/>
      <c r="G18" s="30" t="s">
        <v>87</v>
      </c>
      <c r="H18" s="31"/>
      <c r="I18" s="27"/>
      <c r="J18" s="27"/>
      <c r="K18" s="27"/>
      <c r="L18" s="27" t="s">
        <v>97</v>
      </c>
      <c r="M18" s="46">
        <v>74.7</v>
      </c>
      <c r="N18" s="47"/>
      <c r="O18" s="47"/>
      <c r="P18" s="48"/>
      <c r="Q18" s="48"/>
      <c r="R18" s="48"/>
      <c r="S18" s="54"/>
      <c r="T18" s="48"/>
      <c r="U18" s="56">
        <v>34810</v>
      </c>
      <c r="V18" s="57">
        <v>62</v>
      </c>
      <c r="W18" s="57">
        <v>1</v>
      </c>
      <c r="X18" s="48">
        <v>21582</v>
      </c>
      <c r="Y18" s="65"/>
      <c r="Z18" s="65" t="s">
        <v>50</v>
      </c>
      <c r="AA18" s="48">
        <v>466</v>
      </c>
      <c r="AB18" s="67"/>
      <c r="AC18" s="68"/>
      <c r="AI18" s="74"/>
      <c r="AJ18" s="74"/>
    </row>
    <row r="19" s="14" customFormat="1" ht="18" customHeight="1" spans="1:36">
      <c r="A19" s="27" t="s">
        <v>210</v>
      </c>
      <c r="B19" s="27"/>
      <c r="C19" s="32" t="s">
        <v>211</v>
      </c>
      <c r="D19" s="27" t="s">
        <v>212</v>
      </c>
      <c r="E19" s="29"/>
      <c r="F19" s="29"/>
      <c r="G19" s="30" t="s">
        <v>87</v>
      </c>
      <c r="H19" s="31"/>
      <c r="I19" s="27"/>
      <c r="J19" s="27"/>
      <c r="K19" s="27"/>
      <c r="L19" s="27"/>
      <c r="M19" s="46">
        <v>375</v>
      </c>
      <c r="N19" s="47"/>
      <c r="O19" s="47"/>
      <c r="P19" s="48"/>
      <c r="Q19" s="48"/>
      <c r="R19" s="48"/>
      <c r="S19" s="54"/>
      <c r="T19" s="48"/>
      <c r="U19" s="56">
        <v>28875</v>
      </c>
      <c r="V19" s="57">
        <v>62</v>
      </c>
      <c r="W19" s="57">
        <v>1</v>
      </c>
      <c r="X19" s="48">
        <v>17903</v>
      </c>
      <c r="Y19" s="65"/>
      <c r="Z19" s="65" t="s">
        <v>50</v>
      </c>
      <c r="AA19" s="48">
        <v>77</v>
      </c>
      <c r="AB19" s="67"/>
      <c r="AC19" s="68"/>
      <c r="AI19" s="74"/>
      <c r="AJ19" s="74"/>
    </row>
    <row r="20" s="14" customFormat="1" ht="18" customHeight="1" spans="1:36">
      <c r="A20" s="27" t="s">
        <v>213</v>
      </c>
      <c r="B20" s="27"/>
      <c r="C20" s="32" t="s">
        <v>214</v>
      </c>
      <c r="D20" s="27" t="s">
        <v>96</v>
      </c>
      <c r="E20" s="29"/>
      <c r="F20" s="29"/>
      <c r="G20" s="30" t="s">
        <v>87</v>
      </c>
      <c r="H20" s="31"/>
      <c r="I20" s="27"/>
      <c r="J20" s="27"/>
      <c r="K20" s="27"/>
      <c r="L20" s="27" t="s">
        <v>97</v>
      </c>
      <c r="M20" s="46">
        <v>60</v>
      </c>
      <c r="N20" s="47"/>
      <c r="O20" s="47"/>
      <c r="P20" s="48"/>
      <c r="Q20" s="48"/>
      <c r="R20" s="48"/>
      <c r="S20" s="54"/>
      <c r="T20" s="48"/>
      <c r="U20" s="56">
        <v>62100</v>
      </c>
      <c r="V20" s="57">
        <v>62</v>
      </c>
      <c r="W20" s="57">
        <v>1</v>
      </c>
      <c r="X20" s="48">
        <v>38502</v>
      </c>
      <c r="Y20" s="65"/>
      <c r="Z20" s="65" t="s">
        <v>50</v>
      </c>
      <c r="AA20" s="48">
        <v>1035</v>
      </c>
      <c r="AB20" s="67"/>
      <c r="AC20" s="68"/>
      <c r="AI20" s="74"/>
      <c r="AJ20" s="74"/>
    </row>
    <row r="21" s="14" customFormat="1" ht="18" customHeight="1" spans="1:36">
      <c r="A21" s="27" t="s">
        <v>215</v>
      </c>
      <c r="B21" s="27"/>
      <c r="C21" s="32" t="s">
        <v>216</v>
      </c>
      <c r="D21" s="27" t="s">
        <v>85</v>
      </c>
      <c r="E21" s="29"/>
      <c r="F21" s="29"/>
      <c r="G21" s="30" t="s">
        <v>87</v>
      </c>
      <c r="H21" s="31"/>
      <c r="I21" s="27">
        <v>36</v>
      </c>
      <c r="J21" s="27" t="s">
        <v>217</v>
      </c>
      <c r="K21" s="27"/>
      <c r="L21" s="27" t="s">
        <v>218</v>
      </c>
      <c r="M21" s="46">
        <v>1</v>
      </c>
      <c r="N21" s="47"/>
      <c r="O21" s="47"/>
      <c r="P21" s="48"/>
      <c r="Q21" s="48"/>
      <c r="R21" s="48"/>
      <c r="S21" s="54"/>
      <c r="T21" s="48"/>
      <c r="U21" s="56">
        <v>29275</v>
      </c>
      <c r="V21" s="57">
        <v>62</v>
      </c>
      <c r="W21" s="57">
        <v>1</v>
      </c>
      <c r="X21" s="48">
        <v>18151</v>
      </c>
      <c r="Y21" s="65"/>
      <c r="Z21" s="65" t="s">
        <v>50</v>
      </c>
      <c r="AA21" s="48">
        <v>29275</v>
      </c>
      <c r="AB21" s="67"/>
      <c r="AC21" s="68"/>
      <c r="AI21" s="74"/>
      <c r="AJ21" s="74"/>
    </row>
    <row r="22" s="14" customFormat="1" ht="18" customHeight="1" spans="1:36">
      <c r="A22" s="27" t="s">
        <v>219</v>
      </c>
      <c r="B22" s="27"/>
      <c r="C22" s="32" t="s">
        <v>220</v>
      </c>
      <c r="D22" s="27" t="s">
        <v>105</v>
      </c>
      <c r="E22" s="29"/>
      <c r="F22" s="29"/>
      <c r="G22" s="30" t="s">
        <v>87</v>
      </c>
      <c r="H22" s="31"/>
      <c r="I22" s="27"/>
      <c r="J22" s="27" t="s">
        <v>221</v>
      </c>
      <c r="K22" s="27"/>
      <c r="L22" s="27"/>
      <c r="M22" s="46">
        <v>272</v>
      </c>
      <c r="N22" s="47"/>
      <c r="O22" s="47"/>
      <c r="P22" s="48"/>
      <c r="Q22" s="48"/>
      <c r="R22" s="48"/>
      <c r="S22" s="54"/>
      <c r="T22" s="48"/>
      <c r="U22" s="56">
        <v>35088</v>
      </c>
      <c r="V22" s="57">
        <v>62</v>
      </c>
      <c r="W22" s="57">
        <v>1</v>
      </c>
      <c r="X22" s="48">
        <v>21755</v>
      </c>
      <c r="Y22" s="65"/>
      <c r="Z22" s="65" t="s">
        <v>50</v>
      </c>
      <c r="AA22" s="48">
        <v>129</v>
      </c>
      <c r="AB22" s="67"/>
      <c r="AC22" s="68"/>
      <c r="AI22" s="74"/>
      <c r="AJ22" s="74"/>
    </row>
    <row r="23" s="14" customFormat="1" ht="18" customHeight="1" spans="1:36">
      <c r="A23" s="27" t="s">
        <v>222</v>
      </c>
      <c r="B23" s="27"/>
      <c r="C23" s="32" t="s">
        <v>223</v>
      </c>
      <c r="D23" s="27" t="s">
        <v>85</v>
      </c>
      <c r="E23" s="29"/>
      <c r="F23" s="29"/>
      <c r="G23" s="30" t="s">
        <v>87</v>
      </c>
      <c r="H23" s="31"/>
      <c r="I23" s="27" t="s">
        <v>169</v>
      </c>
      <c r="J23" s="27" t="s">
        <v>224</v>
      </c>
      <c r="K23" s="27"/>
      <c r="L23" s="27" t="s">
        <v>171</v>
      </c>
      <c r="M23" s="46">
        <v>2</v>
      </c>
      <c r="N23" s="47"/>
      <c r="O23" s="47"/>
      <c r="P23" s="48"/>
      <c r="Q23" s="48"/>
      <c r="R23" s="48"/>
      <c r="S23" s="54"/>
      <c r="T23" s="48"/>
      <c r="U23" s="56">
        <v>3518</v>
      </c>
      <c r="V23" s="57">
        <v>62</v>
      </c>
      <c r="W23" s="57">
        <v>1</v>
      </c>
      <c r="X23" s="48">
        <v>2181</v>
      </c>
      <c r="Y23" s="65"/>
      <c r="Z23" s="65" t="s">
        <v>50</v>
      </c>
      <c r="AA23" s="48">
        <v>1759</v>
      </c>
      <c r="AB23" s="67"/>
      <c r="AC23" s="68"/>
      <c r="AI23" s="74"/>
      <c r="AJ23" s="74"/>
    </row>
    <row r="24" s="14" customFormat="1" ht="18" customHeight="1" spans="1:36">
      <c r="A24" s="27" t="s">
        <v>225</v>
      </c>
      <c r="B24" s="27"/>
      <c r="C24" s="32" t="s">
        <v>226</v>
      </c>
      <c r="D24" s="27" t="s">
        <v>179</v>
      </c>
      <c r="E24" s="29"/>
      <c r="F24" s="29"/>
      <c r="G24" s="30" t="s">
        <v>87</v>
      </c>
      <c r="H24" s="31"/>
      <c r="I24" s="27"/>
      <c r="J24" s="27"/>
      <c r="K24" s="27"/>
      <c r="L24" s="27" t="s">
        <v>97</v>
      </c>
      <c r="M24" s="46">
        <v>750</v>
      </c>
      <c r="N24" s="47"/>
      <c r="O24" s="47"/>
      <c r="P24" s="48"/>
      <c r="Q24" s="48"/>
      <c r="R24" s="48"/>
      <c r="S24" s="54"/>
      <c r="T24" s="48"/>
      <c r="U24" s="56">
        <v>15000</v>
      </c>
      <c r="V24" s="57">
        <v>62</v>
      </c>
      <c r="W24" s="57">
        <v>1</v>
      </c>
      <c r="X24" s="48">
        <v>9300</v>
      </c>
      <c r="Y24" s="65"/>
      <c r="Z24" s="65" t="s">
        <v>50</v>
      </c>
      <c r="AA24" s="48">
        <v>20</v>
      </c>
      <c r="AB24" s="67"/>
      <c r="AC24" s="68"/>
      <c r="AI24" s="74"/>
      <c r="AJ24" s="74"/>
    </row>
    <row r="25" s="14" customFormat="1" ht="18" customHeight="1" spans="1:36">
      <c r="A25" s="27" t="s">
        <v>227</v>
      </c>
      <c r="B25" s="27"/>
      <c r="C25" s="32" t="s">
        <v>226</v>
      </c>
      <c r="D25" s="27" t="s">
        <v>179</v>
      </c>
      <c r="E25" s="29"/>
      <c r="F25" s="29"/>
      <c r="G25" s="30" t="s">
        <v>87</v>
      </c>
      <c r="H25" s="31"/>
      <c r="I25" s="27"/>
      <c r="J25" s="27"/>
      <c r="K25" s="27"/>
      <c r="L25" s="27" t="s">
        <v>97</v>
      </c>
      <c r="M25" s="46">
        <v>2584.56</v>
      </c>
      <c r="N25" s="47"/>
      <c r="O25" s="47"/>
      <c r="P25" s="48"/>
      <c r="Q25" s="48"/>
      <c r="R25" s="48"/>
      <c r="S25" s="54"/>
      <c r="T25" s="48"/>
      <c r="U25" s="56">
        <v>51691</v>
      </c>
      <c r="V25" s="57">
        <v>62</v>
      </c>
      <c r="W25" s="57">
        <v>1</v>
      </c>
      <c r="X25" s="48">
        <v>32048</v>
      </c>
      <c r="Y25" s="65"/>
      <c r="Z25" s="65" t="s">
        <v>50</v>
      </c>
      <c r="AA25" s="48">
        <v>20</v>
      </c>
      <c r="AB25" s="67"/>
      <c r="AC25" s="68"/>
      <c r="AI25" s="74"/>
      <c r="AJ25" s="74"/>
    </row>
    <row r="26" s="14" customFormat="1" ht="18" customHeight="1" spans="1:36">
      <c r="A26" s="27" t="s">
        <v>228</v>
      </c>
      <c r="B26" s="27"/>
      <c r="C26" s="32" t="s">
        <v>229</v>
      </c>
      <c r="D26" s="27" t="s">
        <v>179</v>
      </c>
      <c r="E26" s="29"/>
      <c r="F26" s="29"/>
      <c r="G26" s="30" t="s">
        <v>87</v>
      </c>
      <c r="H26" s="31"/>
      <c r="I26" s="27"/>
      <c r="J26" s="27"/>
      <c r="K26" s="27"/>
      <c r="L26" s="27" t="s">
        <v>97</v>
      </c>
      <c r="M26" s="46">
        <v>2585</v>
      </c>
      <c r="N26" s="47"/>
      <c r="O26" s="47"/>
      <c r="P26" s="48"/>
      <c r="Q26" s="48"/>
      <c r="R26" s="48"/>
      <c r="S26" s="54"/>
      <c r="T26" s="48"/>
      <c r="U26" s="56">
        <v>15510</v>
      </c>
      <c r="V26" s="57">
        <v>62</v>
      </c>
      <c r="W26" s="57">
        <v>1</v>
      </c>
      <c r="X26" s="48">
        <v>9616</v>
      </c>
      <c r="Y26" s="65"/>
      <c r="Z26" s="65" t="s">
        <v>50</v>
      </c>
      <c r="AA26" s="48">
        <v>6</v>
      </c>
      <c r="AB26" s="67"/>
      <c r="AC26" s="68"/>
      <c r="AI26" s="74"/>
      <c r="AJ26" s="74"/>
    </row>
    <row r="27" s="14" customFormat="1" ht="18" customHeight="1" spans="1:36">
      <c r="A27" s="27" t="s">
        <v>230</v>
      </c>
      <c r="B27" s="27"/>
      <c r="C27" s="32" t="s">
        <v>231</v>
      </c>
      <c r="D27" s="27" t="s">
        <v>105</v>
      </c>
      <c r="E27" s="29"/>
      <c r="F27" s="29"/>
      <c r="G27" s="30" t="s">
        <v>87</v>
      </c>
      <c r="H27" s="31"/>
      <c r="I27" s="27"/>
      <c r="J27" s="27" t="s">
        <v>221</v>
      </c>
      <c r="K27" s="27"/>
      <c r="L27" s="27"/>
      <c r="M27" s="46">
        <v>6527</v>
      </c>
      <c r="N27" s="47"/>
      <c r="O27" s="47"/>
      <c r="P27" s="48"/>
      <c r="Q27" s="48"/>
      <c r="R27" s="48"/>
      <c r="S27" s="54"/>
      <c r="T27" s="48"/>
      <c r="U27" s="56">
        <v>841983</v>
      </c>
      <c r="V27" s="57">
        <v>62</v>
      </c>
      <c r="W27" s="57">
        <v>1</v>
      </c>
      <c r="X27" s="48">
        <v>522029</v>
      </c>
      <c r="Y27" s="65"/>
      <c r="Z27" s="65" t="s">
        <v>50</v>
      </c>
      <c r="AA27" s="48">
        <v>129</v>
      </c>
      <c r="AB27" s="67"/>
      <c r="AC27" s="68"/>
      <c r="AI27" s="74"/>
      <c r="AJ27" s="74"/>
    </row>
    <row r="28" s="14" customFormat="1" ht="18" customHeight="1" spans="1:36">
      <c r="A28" s="27" t="s">
        <v>232</v>
      </c>
      <c r="B28" s="27"/>
      <c r="C28" s="32" t="s">
        <v>233</v>
      </c>
      <c r="D28" s="27" t="s">
        <v>179</v>
      </c>
      <c r="E28" s="29"/>
      <c r="F28" s="29"/>
      <c r="G28" s="30" t="s">
        <v>87</v>
      </c>
      <c r="H28" s="31"/>
      <c r="I28" s="27"/>
      <c r="J28" s="27"/>
      <c r="K28" s="27"/>
      <c r="L28" s="27" t="s">
        <v>97</v>
      </c>
      <c r="M28" s="46">
        <v>36.67</v>
      </c>
      <c r="N28" s="47"/>
      <c r="O28" s="47"/>
      <c r="P28" s="48"/>
      <c r="Q28" s="48"/>
      <c r="R28" s="48"/>
      <c r="S28" s="54"/>
      <c r="T28" s="48"/>
      <c r="U28" s="56">
        <v>733</v>
      </c>
      <c r="V28" s="57">
        <v>62</v>
      </c>
      <c r="W28" s="57">
        <v>1</v>
      </c>
      <c r="X28" s="48">
        <v>454</v>
      </c>
      <c r="Y28" s="65"/>
      <c r="Z28" s="65" t="s">
        <v>50</v>
      </c>
      <c r="AA28" s="48">
        <v>20</v>
      </c>
      <c r="AB28" s="67"/>
      <c r="AC28" s="68"/>
      <c r="AI28" s="74"/>
      <c r="AJ28" s="74"/>
    </row>
    <row r="29" s="14" customFormat="1" ht="18" customHeight="1" spans="1:36">
      <c r="A29" s="27" t="s">
        <v>234</v>
      </c>
      <c r="B29" s="27"/>
      <c r="C29" s="32" t="s">
        <v>235</v>
      </c>
      <c r="D29" s="27" t="s">
        <v>236</v>
      </c>
      <c r="E29" s="29"/>
      <c r="F29" s="29"/>
      <c r="G29" s="30" t="s">
        <v>87</v>
      </c>
      <c r="H29" s="31"/>
      <c r="I29" s="27"/>
      <c r="J29" s="27"/>
      <c r="K29" s="27"/>
      <c r="L29" s="27"/>
      <c r="M29" s="46">
        <v>100</v>
      </c>
      <c r="N29" s="47"/>
      <c r="O29" s="47"/>
      <c r="P29" s="48"/>
      <c r="Q29" s="48"/>
      <c r="R29" s="48"/>
      <c r="S29" s="54"/>
      <c r="T29" s="48"/>
      <c r="U29" s="56">
        <v>20700</v>
      </c>
      <c r="V29" s="57">
        <v>44</v>
      </c>
      <c r="W29" s="57">
        <v>1</v>
      </c>
      <c r="X29" s="48">
        <v>9108</v>
      </c>
      <c r="Y29" s="65"/>
      <c r="Z29" s="65" t="s">
        <v>50</v>
      </c>
      <c r="AA29" s="48">
        <v>207</v>
      </c>
      <c r="AB29" s="67"/>
      <c r="AC29" s="68"/>
      <c r="AI29" s="74"/>
      <c r="AJ29" s="74"/>
    </row>
    <row r="30" s="14" customFormat="1" ht="18" customHeight="1" spans="1:36">
      <c r="A30" s="27" t="s">
        <v>237</v>
      </c>
      <c r="B30" s="27"/>
      <c r="C30" s="32" t="s">
        <v>238</v>
      </c>
      <c r="D30" s="27" t="s">
        <v>85</v>
      </c>
      <c r="E30" s="29"/>
      <c r="F30" s="29"/>
      <c r="G30" s="30" t="s">
        <v>87</v>
      </c>
      <c r="H30" s="31"/>
      <c r="I30" s="27">
        <v>1.5</v>
      </c>
      <c r="J30" s="27">
        <v>0.8</v>
      </c>
      <c r="K30" s="27"/>
      <c r="L30" s="27" t="s">
        <v>218</v>
      </c>
      <c r="M30" s="46">
        <v>2</v>
      </c>
      <c r="N30" s="47"/>
      <c r="O30" s="47"/>
      <c r="P30" s="48"/>
      <c r="Q30" s="48"/>
      <c r="R30" s="48"/>
      <c r="S30" s="54"/>
      <c r="T30" s="48"/>
      <c r="U30" s="56">
        <v>2276</v>
      </c>
      <c r="V30" s="57">
        <v>62</v>
      </c>
      <c r="W30" s="57">
        <v>1</v>
      </c>
      <c r="X30" s="48">
        <v>1411</v>
      </c>
      <c r="Y30" s="65"/>
      <c r="Z30" s="65" t="s">
        <v>50</v>
      </c>
      <c r="AA30" s="48">
        <v>1138</v>
      </c>
      <c r="AB30" s="67"/>
      <c r="AC30" s="68"/>
      <c r="AI30" s="74"/>
      <c r="AJ30" s="74"/>
    </row>
    <row r="31" s="14" customFormat="1" ht="18" customHeight="1" spans="1:36">
      <c r="A31" s="27">
        <v>2</v>
      </c>
      <c r="B31" s="27" t="s">
        <v>239</v>
      </c>
      <c r="C31" s="32" t="s">
        <v>240</v>
      </c>
      <c r="D31" s="27"/>
      <c r="E31" s="29"/>
      <c r="F31" s="29"/>
      <c r="G31" s="30" t="s">
        <v>87</v>
      </c>
      <c r="H31" s="31"/>
      <c r="I31" s="27"/>
      <c r="J31" s="27"/>
      <c r="K31" s="27"/>
      <c r="L31" s="27"/>
      <c r="M31" s="46"/>
      <c r="N31" s="47"/>
      <c r="O31" s="47"/>
      <c r="P31" s="48"/>
      <c r="Q31" s="48"/>
      <c r="R31" s="48"/>
      <c r="S31" s="54">
        <v>1558417.71</v>
      </c>
      <c r="T31" s="48">
        <v>733281.93</v>
      </c>
      <c r="U31" s="56"/>
      <c r="V31" s="57"/>
      <c r="W31" s="57"/>
      <c r="X31" s="48">
        <v>0</v>
      </c>
      <c r="Y31" s="65">
        <v>-273187.93</v>
      </c>
      <c r="Z31" s="65">
        <v>-0.372555109874315</v>
      </c>
      <c r="AA31" s="48"/>
      <c r="AB31" s="67"/>
      <c r="AC31" s="68"/>
      <c r="AI31" s="74"/>
      <c r="AJ31" s="74"/>
    </row>
    <row r="32" s="14" customFormat="1" ht="18" customHeight="1" spans="1:36">
      <c r="A32" s="27" t="s">
        <v>241</v>
      </c>
      <c r="B32" s="27"/>
      <c r="C32" s="32" t="s">
        <v>242</v>
      </c>
      <c r="D32" s="27" t="s">
        <v>243</v>
      </c>
      <c r="E32" s="29"/>
      <c r="F32" s="29"/>
      <c r="G32" s="30" t="s">
        <v>87</v>
      </c>
      <c r="H32" s="31"/>
      <c r="I32" s="27">
        <v>134.2</v>
      </c>
      <c r="J32" s="27"/>
      <c r="K32" s="27"/>
      <c r="L32" s="27" t="s">
        <v>101</v>
      </c>
      <c r="M32" s="46">
        <v>134.2</v>
      </c>
      <c r="N32" s="47"/>
      <c r="O32" s="47"/>
      <c r="P32" s="48"/>
      <c r="Q32" s="48"/>
      <c r="R32" s="48"/>
      <c r="S32" s="54"/>
      <c r="T32" s="48"/>
      <c r="U32" s="56">
        <v>0</v>
      </c>
      <c r="V32" s="57" t="s">
        <v>50</v>
      </c>
      <c r="W32" s="57"/>
      <c r="X32" s="48">
        <v>0</v>
      </c>
      <c r="Y32" s="65"/>
      <c r="Z32" s="65" t="s">
        <v>50</v>
      </c>
      <c r="AA32" s="48">
        <v>0</v>
      </c>
      <c r="AB32" s="67" t="s">
        <v>184</v>
      </c>
      <c r="AC32" s="68"/>
      <c r="AI32" s="74"/>
      <c r="AJ32" s="74"/>
    </row>
    <row r="33" s="14" customFormat="1" ht="18" customHeight="1" spans="1:36">
      <c r="A33" s="27" t="s">
        <v>244</v>
      </c>
      <c r="B33" s="27"/>
      <c r="C33" s="32" t="s">
        <v>168</v>
      </c>
      <c r="D33" s="27" t="s">
        <v>85</v>
      </c>
      <c r="E33" s="29"/>
      <c r="F33" s="29"/>
      <c r="G33" s="30" t="s">
        <v>87</v>
      </c>
      <c r="H33" s="31"/>
      <c r="I33" s="27">
        <v>1.5</v>
      </c>
      <c r="J33" s="27"/>
      <c r="K33" s="27"/>
      <c r="L33" s="27" t="s">
        <v>171</v>
      </c>
      <c r="M33" s="46">
        <v>1</v>
      </c>
      <c r="N33" s="47"/>
      <c r="O33" s="47"/>
      <c r="P33" s="48"/>
      <c r="Q33" s="48"/>
      <c r="R33" s="48"/>
      <c r="S33" s="54"/>
      <c r="T33" s="48"/>
      <c r="U33" s="56">
        <v>1759</v>
      </c>
      <c r="V33" s="57">
        <v>62</v>
      </c>
      <c r="W33" s="57">
        <v>1</v>
      </c>
      <c r="X33" s="48">
        <v>1091</v>
      </c>
      <c r="Y33" s="65"/>
      <c r="Z33" s="65" t="s">
        <v>50</v>
      </c>
      <c r="AA33" s="48">
        <v>1759</v>
      </c>
      <c r="AB33" s="67"/>
      <c r="AC33" s="68"/>
      <c r="AI33" s="74"/>
      <c r="AJ33" s="74"/>
    </row>
    <row r="34" s="14" customFormat="1" ht="18" customHeight="1" spans="1:36">
      <c r="A34" s="27" t="s">
        <v>245</v>
      </c>
      <c r="B34" s="27"/>
      <c r="C34" s="32" t="s">
        <v>246</v>
      </c>
      <c r="D34" s="27" t="s">
        <v>203</v>
      </c>
      <c r="E34" s="29"/>
      <c r="F34" s="29"/>
      <c r="G34" s="30" t="s">
        <v>87</v>
      </c>
      <c r="H34" s="31"/>
      <c r="I34" s="27"/>
      <c r="J34" s="27"/>
      <c r="K34" s="27"/>
      <c r="L34" s="27" t="s">
        <v>101</v>
      </c>
      <c r="M34" s="46">
        <v>52.4</v>
      </c>
      <c r="N34" s="47"/>
      <c r="O34" s="47"/>
      <c r="P34" s="48"/>
      <c r="Q34" s="48"/>
      <c r="R34" s="48"/>
      <c r="S34" s="54"/>
      <c r="T34" s="48"/>
      <c r="U34" s="56">
        <v>5397</v>
      </c>
      <c r="V34" s="57">
        <v>62</v>
      </c>
      <c r="W34" s="57">
        <v>1</v>
      </c>
      <c r="X34" s="48">
        <v>3346</v>
      </c>
      <c r="Y34" s="65"/>
      <c r="Z34" s="65" t="s">
        <v>50</v>
      </c>
      <c r="AA34" s="48">
        <v>103</v>
      </c>
      <c r="AB34" s="67"/>
      <c r="AC34" s="68"/>
      <c r="AI34" s="74"/>
      <c r="AJ34" s="74"/>
    </row>
    <row r="35" s="14" customFormat="1" ht="18" customHeight="1" spans="1:36">
      <c r="A35" s="27" t="s">
        <v>247</v>
      </c>
      <c r="B35" s="27"/>
      <c r="C35" s="32" t="s">
        <v>216</v>
      </c>
      <c r="D35" s="27" t="s">
        <v>85</v>
      </c>
      <c r="E35" s="29"/>
      <c r="F35" s="29"/>
      <c r="G35" s="30" t="s">
        <v>87</v>
      </c>
      <c r="H35" s="31"/>
      <c r="I35" s="27">
        <v>21</v>
      </c>
      <c r="J35" s="27"/>
      <c r="K35" s="27"/>
      <c r="L35" s="27" t="s">
        <v>218</v>
      </c>
      <c r="M35" s="46">
        <v>1</v>
      </c>
      <c r="N35" s="47"/>
      <c r="O35" s="47"/>
      <c r="P35" s="48"/>
      <c r="Q35" s="48"/>
      <c r="R35" s="48"/>
      <c r="S35" s="54"/>
      <c r="T35" s="48"/>
      <c r="U35" s="56">
        <v>17068</v>
      </c>
      <c r="V35" s="57">
        <v>62</v>
      </c>
      <c r="W35" s="57">
        <v>1</v>
      </c>
      <c r="X35" s="48">
        <v>10582</v>
      </c>
      <c r="Y35" s="65"/>
      <c r="Z35" s="65" t="s">
        <v>50</v>
      </c>
      <c r="AA35" s="48">
        <v>17068</v>
      </c>
      <c r="AB35" s="67"/>
      <c r="AC35" s="68"/>
      <c r="AI35" s="74"/>
      <c r="AJ35" s="74"/>
    </row>
    <row r="36" s="14" customFormat="1" ht="18" customHeight="1" spans="1:36">
      <c r="A36" s="27" t="s">
        <v>248</v>
      </c>
      <c r="B36" s="27"/>
      <c r="C36" s="32" t="s">
        <v>214</v>
      </c>
      <c r="D36" s="27" t="s">
        <v>96</v>
      </c>
      <c r="E36" s="29"/>
      <c r="F36" s="29"/>
      <c r="G36" s="30" t="s">
        <v>87</v>
      </c>
      <c r="H36" s="31"/>
      <c r="I36" s="27"/>
      <c r="J36" s="27"/>
      <c r="K36" s="27"/>
      <c r="L36" s="27" t="s">
        <v>97</v>
      </c>
      <c r="M36" s="46">
        <v>60</v>
      </c>
      <c r="N36" s="47"/>
      <c r="O36" s="47"/>
      <c r="P36" s="48"/>
      <c r="Q36" s="48"/>
      <c r="R36" s="48"/>
      <c r="S36" s="54"/>
      <c r="T36" s="48"/>
      <c r="U36" s="56">
        <v>62100</v>
      </c>
      <c r="V36" s="57">
        <v>62</v>
      </c>
      <c r="W36" s="57">
        <v>1</v>
      </c>
      <c r="X36" s="48">
        <v>38502</v>
      </c>
      <c r="Y36" s="65"/>
      <c r="Z36" s="65" t="s">
        <v>50</v>
      </c>
      <c r="AA36" s="48">
        <v>1035</v>
      </c>
      <c r="AB36" s="67"/>
      <c r="AC36" s="68"/>
      <c r="AI36" s="74"/>
      <c r="AJ36" s="74"/>
    </row>
    <row r="37" s="14" customFormat="1" ht="18" customHeight="1" spans="1:36">
      <c r="A37" s="27" t="s">
        <v>249</v>
      </c>
      <c r="B37" s="27"/>
      <c r="C37" s="32" t="s">
        <v>250</v>
      </c>
      <c r="D37" s="27" t="s">
        <v>85</v>
      </c>
      <c r="E37" s="29"/>
      <c r="F37" s="29"/>
      <c r="G37" s="30" t="s">
        <v>87</v>
      </c>
      <c r="H37" s="31"/>
      <c r="I37" s="27">
        <v>29.1</v>
      </c>
      <c r="J37" s="27"/>
      <c r="K37" s="27"/>
      <c r="L37" s="27" t="s">
        <v>101</v>
      </c>
      <c r="M37" s="46">
        <v>29.1</v>
      </c>
      <c r="N37" s="47"/>
      <c r="O37" s="47"/>
      <c r="P37" s="48"/>
      <c r="Q37" s="48"/>
      <c r="R37" s="48"/>
      <c r="S37" s="54"/>
      <c r="T37" s="48"/>
      <c r="U37" s="56">
        <v>15045</v>
      </c>
      <c r="V37" s="57">
        <v>62</v>
      </c>
      <c r="W37" s="57">
        <v>1</v>
      </c>
      <c r="X37" s="48">
        <v>9328</v>
      </c>
      <c r="Y37" s="65"/>
      <c r="Z37" s="65" t="s">
        <v>50</v>
      </c>
      <c r="AA37" s="48">
        <v>517</v>
      </c>
      <c r="AB37" s="67"/>
      <c r="AC37" s="68"/>
      <c r="AI37" s="74"/>
      <c r="AJ37" s="74"/>
    </row>
    <row r="38" s="14" customFormat="1" ht="18" customHeight="1" spans="1:36">
      <c r="A38" s="27" t="s">
        <v>251</v>
      </c>
      <c r="B38" s="27"/>
      <c r="C38" s="32" t="s">
        <v>252</v>
      </c>
      <c r="D38" s="27" t="s">
        <v>253</v>
      </c>
      <c r="E38" s="29"/>
      <c r="F38" s="29"/>
      <c r="G38" s="30" t="s">
        <v>87</v>
      </c>
      <c r="H38" s="31"/>
      <c r="I38" s="27"/>
      <c r="J38" s="27"/>
      <c r="K38" s="27"/>
      <c r="L38" s="27" t="s">
        <v>101</v>
      </c>
      <c r="M38" s="46">
        <v>159</v>
      </c>
      <c r="N38" s="47"/>
      <c r="O38" s="47"/>
      <c r="P38" s="48"/>
      <c r="Q38" s="48"/>
      <c r="R38" s="48"/>
      <c r="S38" s="54"/>
      <c r="T38" s="48"/>
      <c r="U38" s="56">
        <v>29574</v>
      </c>
      <c r="V38" s="57">
        <v>62</v>
      </c>
      <c r="W38" s="57">
        <v>1</v>
      </c>
      <c r="X38" s="48">
        <v>18336</v>
      </c>
      <c r="Y38" s="65"/>
      <c r="Z38" s="65" t="s">
        <v>50</v>
      </c>
      <c r="AA38" s="48">
        <v>186</v>
      </c>
      <c r="AB38" s="67"/>
      <c r="AC38" s="68"/>
      <c r="AI38" s="74"/>
      <c r="AJ38" s="74"/>
    </row>
    <row r="39" s="14" customFormat="1" ht="18" customHeight="1" spans="1:36">
      <c r="A39" s="27" t="s">
        <v>254</v>
      </c>
      <c r="B39" s="27"/>
      <c r="C39" s="32" t="s">
        <v>206</v>
      </c>
      <c r="D39" s="27" t="s">
        <v>85</v>
      </c>
      <c r="E39" s="29"/>
      <c r="F39" s="29"/>
      <c r="G39" s="30" t="s">
        <v>87</v>
      </c>
      <c r="H39" s="31"/>
      <c r="I39" s="27">
        <v>50.5</v>
      </c>
      <c r="J39" s="27"/>
      <c r="K39" s="27"/>
      <c r="L39" s="27" t="s">
        <v>101</v>
      </c>
      <c r="M39" s="46">
        <v>50.5</v>
      </c>
      <c r="N39" s="47"/>
      <c r="O39" s="47"/>
      <c r="P39" s="48"/>
      <c r="Q39" s="48"/>
      <c r="R39" s="48"/>
      <c r="S39" s="54"/>
      <c r="T39" s="48"/>
      <c r="U39" s="56">
        <v>18281</v>
      </c>
      <c r="V39" s="57">
        <v>62</v>
      </c>
      <c r="W39" s="57">
        <v>1</v>
      </c>
      <c r="X39" s="48">
        <v>11334</v>
      </c>
      <c r="Y39" s="65"/>
      <c r="Z39" s="65" t="s">
        <v>50</v>
      </c>
      <c r="AA39" s="48">
        <v>362</v>
      </c>
      <c r="AB39" s="67"/>
      <c r="AC39" s="68"/>
      <c r="AI39" s="74"/>
      <c r="AJ39" s="74"/>
    </row>
    <row r="40" s="14" customFormat="1" ht="18" customHeight="1" spans="1:36">
      <c r="A40" s="27" t="s">
        <v>255</v>
      </c>
      <c r="B40" s="27"/>
      <c r="C40" s="32" t="s">
        <v>235</v>
      </c>
      <c r="D40" s="27" t="s">
        <v>236</v>
      </c>
      <c r="E40" s="29"/>
      <c r="F40" s="29"/>
      <c r="G40" s="30" t="s">
        <v>87</v>
      </c>
      <c r="H40" s="31"/>
      <c r="I40" s="27"/>
      <c r="J40" s="27"/>
      <c r="K40" s="27"/>
      <c r="L40" s="27" t="s">
        <v>88</v>
      </c>
      <c r="M40" s="46">
        <v>32.76</v>
      </c>
      <c r="N40" s="47"/>
      <c r="O40" s="47"/>
      <c r="P40" s="48"/>
      <c r="Q40" s="48"/>
      <c r="R40" s="48"/>
      <c r="S40" s="54"/>
      <c r="T40" s="48"/>
      <c r="U40" s="56">
        <v>6781</v>
      </c>
      <c r="V40" s="57">
        <v>44</v>
      </c>
      <c r="W40" s="57">
        <v>1</v>
      </c>
      <c r="X40" s="48">
        <v>2984</v>
      </c>
      <c r="Y40" s="65"/>
      <c r="Z40" s="65" t="s">
        <v>50</v>
      </c>
      <c r="AA40" s="48">
        <v>207</v>
      </c>
      <c r="AB40" s="67"/>
      <c r="AC40" s="68"/>
      <c r="AI40" s="74"/>
      <c r="AJ40" s="74"/>
    </row>
    <row r="41" s="14" customFormat="1" ht="18" customHeight="1" spans="1:36">
      <c r="A41" s="27" t="s">
        <v>256</v>
      </c>
      <c r="B41" s="27"/>
      <c r="C41" s="32" t="s">
        <v>193</v>
      </c>
      <c r="D41" s="27" t="s">
        <v>194</v>
      </c>
      <c r="E41" s="29"/>
      <c r="F41" s="29"/>
      <c r="G41" s="30" t="s">
        <v>87</v>
      </c>
      <c r="H41" s="31"/>
      <c r="I41" s="27">
        <v>86.2</v>
      </c>
      <c r="J41" s="27"/>
      <c r="K41" s="27"/>
      <c r="L41" s="27" t="s">
        <v>101</v>
      </c>
      <c r="M41" s="46">
        <v>86.2</v>
      </c>
      <c r="N41" s="47"/>
      <c r="O41" s="47"/>
      <c r="P41" s="48"/>
      <c r="Q41" s="48"/>
      <c r="R41" s="48"/>
      <c r="S41" s="54"/>
      <c r="T41" s="48"/>
      <c r="U41" s="56">
        <v>31204</v>
      </c>
      <c r="V41" s="57">
        <v>62</v>
      </c>
      <c r="W41" s="57">
        <v>1</v>
      </c>
      <c r="X41" s="48">
        <v>19346</v>
      </c>
      <c r="Y41" s="65"/>
      <c r="Z41" s="65" t="s">
        <v>50</v>
      </c>
      <c r="AA41" s="48">
        <v>362</v>
      </c>
      <c r="AB41" s="67"/>
      <c r="AC41" s="68"/>
      <c r="AI41" s="74"/>
      <c r="AJ41" s="74"/>
    </row>
    <row r="42" s="14" customFormat="1" ht="18" customHeight="1" spans="1:36">
      <c r="A42" s="27" t="s">
        <v>257</v>
      </c>
      <c r="B42" s="27"/>
      <c r="C42" s="32" t="s">
        <v>258</v>
      </c>
      <c r="D42" s="27" t="s">
        <v>179</v>
      </c>
      <c r="E42" s="29"/>
      <c r="F42" s="29"/>
      <c r="G42" s="30" t="s">
        <v>87</v>
      </c>
      <c r="H42" s="31"/>
      <c r="I42" s="27"/>
      <c r="J42" s="27"/>
      <c r="K42" s="27"/>
      <c r="L42" s="27" t="s">
        <v>97</v>
      </c>
      <c r="M42" s="46">
        <v>4524.01</v>
      </c>
      <c r="N42" s="47"/>
      <c r="O42" s="47"/>
      <c r="P42" s="48"/>
      <c r="Q42" s="48"/>
      <c r="R42" s="48"/>
      <c r="S42" s="54"/>
      <c r="T42" s="48"/>
      <c r="U42" s="56">
        <v>90480</v>
      </c>
      <c r="V42" s="57">
        <v>62</v>
      </c>
      <c r="W42" s="57">
        <v>1</v>
      </c>
      <c r="X42" s="48">
        <v>56098</v>
      </c>
      <c r="Y42" s="65"/>
      <c r="Z42" s="65" t="s">
        <v>50</v>
      </c>
      <c r="AA42" s="48">
        <v>20</v>
      </c>
      <c r="AB42" s="67"/>
      <c r="AC42" s="68"/>
      <c r="AI42" s="74"/>
      <c r="AJ42" s="74"/>
    </row>
    <row r="43" s="14" customFormat="1" ht="18" customHeight="1" spans="1:36">
      <c r="A43" s="27" t="s">
        <v>259</v>
      </c>
      <c r="B43" s="27"/>
      <c r="C43" s="32" t="s">
        <v>260</v>
      </c>
      <c r="D43" s="27" t="s">
        <v>85</v>
      </c>
      <c r="E43" s="29"/>
      <c r="F43" s="29"/>
      <c r="G43" s="30" t="s">
        <v>87</v>
      </c>
      <c r="H43" s="31"/>
      <c r="I43" s="27">
        <v>102</v>
      </c>
      <c r="J43" s="27"/>
      <c r="K43" s="27"/>
      <c r="L43" s="27" t="s">
        <v>101</v>
      </c>
      <c r="M43" s="46">
        <v>102</v>
      </c>
      <c r="N43" s="47"/>
      <c r="O43" s="47"/>
      <c r="P43" s="48"/>
      <c r="Q43" s="48"/>
      <c r="R43" s="48"/>
      <c r="S43" s="54"/>
      <c r="T43" s="48"/>
      <c r="U43" s="56">
        <v>41106</v>
      </c>
      <c r="V43" s="57">
        <v>62</v>
      </c>
      <c r="W43" s="57">
        <v>1</v>
      </c>
      <c r="X43" s="48">
        <v>25486</v>
      </c>
      <c r="Y43" s="65"/>
      <c r="Z43" s="65" t="s">
        <v>50</v>
      </c>
      <c r="AA43" s="48">
        <v>403</v>
      </c>
      <c r="AB43" s="67"/>
      <c r="AC43" s="68"/>
      <c r="AI43" s="74"/>
      <c r="AJ43" s="74"/>
    </row>
    <row r="44" s="14" customFormat="1" ht="18" customHeight="1" spans="1:36">
      <c r="A44" s="27" t="s">
        <v>261</v>
      </c>
      <c r="B44" s="27"/>
      <c r="C44" s="32" t="s">
        <v>262</v>
      </c>
      <c r="D44" s="27" t="s">
        <v>105</v>
      </c>
      <c r="E44" s="29"/>
      <c r="F44" s="29"/>
      <c r="G44" s="30" t="s">
        <v>87</v>
      </c>
      <c r="H44" s="31"/>
      <c r="I44" s="27"/>
      <c r="J44" s="27"/>
      <c r="K44" s="27"/>
      <c r="L44" s="27" t="s">
        <v>88</v>
      </c>
      <c r="M44" s="46">
        <v>2533</v>
      </c>
      <c r="N44" s="47"/>
      <c r="O44" s="47"/>
      <c r="P44" s="48"/>
      <c r="Q44" s="48"/>
      <c r="R44" s="48"/>
      <c r="S44" s="54"/>
      <c r="T44" s="48"/>
      <c r="U44" s="56">
        <v>326757</v>
      </c>
      <c r="V44" s="57">
        <v>62</v>
      </c>
      <c r="W44" s="57">
        <v>1</v>
      </c>
      <c r="X44" s="48">
        <v>202589</v>
      </c>
      <c r="Y44" s="65"/>
      <c r="Z44" s="65" t="s">
        <v>50</v>
      </c>
      <c r="AA44" s="48">
        <v>129</v>
      </c>
      <c r="AB44" s="67"/>
      <c r="AC44" s="68"/>
      <c r="AI44" s="74"/>
      <c r="AJ44" s="74"/>
    </row>
    <row r="45" s="14" customFormat="1" ht="18" customHeight="1" spans="1:36">
      <c r="A45" s="27" t="s">
        <v>263</v>
      </c>
      <c r="B45" s="27"/>
      <c r="C45" s="32" t="s">
        <v>264</v>
      </c>
      <c r="D45" s="27" t="s">
        <v>105</v>
      </c>
      <c r="E45" s="29"/>
      <c r="F45" s="29"/>
      <c r="G45" s="30" t="s">
        <v>87</v>
      </c>
      <c r="H45" s="31"/>
      <c r="I45" s="27"/>
      <c r="J45" s="27"/>
      <c r="K45" s="27"/>
      <c r="L45" s="27" t="s">
        <v>97</v>
      </c>
      <c r="M45" s="46">
        <v>40.5</v>
      </c>
      <c r="N45" s="47"/>
      <c r="O45" s="47"/>
      <c r="P45" s="48"/>
      <c r="Q45" s="48"/>
      <c r="R45" s="48"/>
      <c r="S45" s="54"/>
      <c r="T45" s="48"/>
      <c r="U45" s="56">
        <v>27621</v>
      </c>
      <c r="V45" s="57">
        <v>62</v>
      </c>
      <c r="W45" s="57">
        <v>1</v>
      </c>
      <c r="X45" s="48">
        <v>17125</v>
      </c>
      <c r="Y45" s="65"/>
      <c r="Z45" s="65" t="s">
        <v>50</v>
      </c>
      <c r="AA45" s="48">
        <v>682</v>
      </c>
      <c r="AB45" s="67"/>
      <c r="AC45" s="68"/>
      <c r="AI45" s="74"/>
      <c r="AJ45" s="74"/>
    </row>
    <row r="46" s="14" customFormat="1" ht="18" customHeight="1" spans="1:36">
      <c r="A46" s="27" t="s">
        <v>265</v>
      </c>
      <c r="B46" s="27"/>
      <c r="C46" s="32" t="s">
        <v>266</v>
      </c>
      <c r="D46" s="27" t="s">
        <v>96</v>
      </c>
      <c r="E46" s="29"/>
      <c r="F46" s="29"/>
      <c r="G46" s="30" t="s">
        <v>87</v>
      </c>
      <c r="H46" s="31"/>
      <c r="I46" s="27"/>
      <c r="J46" s="27"/>
      <c r="K46" s="27"/>
      <c r="L46" s="27" t="s">
        <v>97</v>
      </c>
      <c r="M46" s="46">
        <v>8.5</v>
      </c>
      <c r="N46" s="47"/>
      <c r="O46" s="47"/>
      <c r="P46" s="48"/>
      <c r="Q46" s="48"/>
      <c r="R46" s="48"/>
      <c r="S46" s="54"/>
      <c r="T46" s="48"/>
      <c r="U46" s="56">
        <v>5797</v>
      </c>
      <c r="V46" s="57">
        <v>62</v>
      </c>
      <c r="W46" s="57">
        <v>1</v>
      </c>
      <c r="X46" s="48">
        <v>3594</v>
      </c>
      <c r="Y46" s="65"/>
      <c r="Z46" s="65" t="s">
        <v>50</v>
      </c>
      <c r="AA46" s="48">
        <v>682</v>
      </c>
      <c r="AB46" s="67"/>
      <c r="AC46" s="68"/>
      <c r="AI46" s="74"/>
      <c r="AJ46" s="74"/>
    </row>
    <row r="47" s="14" customFormat="1" ht="18" customHeight="1" spans="1:36">
      <c r="A47" s="27" t="s">
        <v>267</v>
      </c>
      <c r="B47" s="27"/>
      <c r="C47" s="32" t="s">
        <v>268</v>
      </c>
      <c r="D47" s="27" t="s">
        <v>100</v>
      </c>
      <c r="E47" s="29"/>
      <c r="F47" s="29"/>
      <c r="G47" s="30" t="s">
        <v>87</v>
      </c>
      <c r="H47" s="31"/>
      <c r="I47" s="27"/>
      <c r="J47" s="27"/>
      <c r="K47" s="27"/>
      <c r="L47" s="27" t="s">
        <v>171</v>
      </c>
      <c r="M47" s="46">
        <v>7</v>
      </c>
      <c r="N47" s="47"/>
      <c r="O47" s="47"/>
      <c r="P47" s="48"/>
      <c r="Q47" s="48"/>
      <c r="R47" s="48"/>
      <c r="S47" s="54"/>
      <c r="T47" s="48"/>
      <c r="U47" s="56">
        <v>17374</v>
      </c>
      <c r="V47" s="57">
        <v>44</v>
      </c>
      <c r="W47" s="57">
        <v>1</v>
      </c>
      <c r="X47" s="48">
        <v>7645</v>
      </c>
      <c r="Y47" s="65"/>
      <c r="Z47" s="65" t="s">
        <v>50</v>
      </c>
      <c r="AA47" s="48">
        <v>2482</v>
      </c>
      <c r="AB47" s="67"/>
      <c r="AC47" s="68"/>
      <c r="AI47" s="74"/>
      <c r="AJ47" s="74"/>
    </row>
    <row r="48" s="14" customFormat="1" ht="18" customHeight="1" spans="1:36">
      <c r="A48" s="27" t="s">
        <v>269</v>
      </c>
      <c r="B48" s="27"/>
      <c r="C48" s="32" t="s">
        <v>270</v>
      </c>
      <c r="D48" s="27" t="s">
        <v>271</v>
      </c>
      <c r="E48" s="29"/>
      <c r="F48" s="29"/>
      <c r="G48" s="30" t="s">
        <v>87</v>
      </c>
      <c r="H48" s="31"/>
      <c r="I48" s="27"/>
      <c r="J48" s="27"/>
      <c r="K48" s="27"/>
      <c r="L48" s="27" t="s">
        <v>88</v>
      </c>
      <c r="M48" s="46">
        <v>121.75</v>
      </c>
      <c r="N48" s="47"/>
      <c r="O48" s="47"/>
      <c r="P48" s="48"/>
      <c r="Q48" s="48"/>
      <c r="R48" s="48"/>
      <c r="S48" s="54"/>
      <c r="T48" s="48"/>
      <c r="U48" s="56">
        <v>9375</v>
      </c>
      <c r="V48" s="57">
        <v>62</v>
      </c>
      <c r="W48" s="57">
        <v>1</v>
      </c>
      <c r="X48" s="48">
        <v>5813</v>
      </c>
      <c r="Y48" s="65"/>
      <c r="Z48" s="65" t="s">
        <v>50</v>
      </c>
      <c r="AA48" s="48">
        <v>77</v>
      </c>
      <c r="AB48" s="67"/>
      <c r="AC48" s="68"/>
      <c r="AI48" s="74"/>
      <c r="AJ48" s="74"/>
    </row>
    <row r="49" s="14" customFormat="1" ht="18" customHeight="1" spans="1:36">
      <c r="A49" s="27" t="s">
        <v>272</v>
      </c>
      <c r="B49" s="27"/>
      <c r="C49" s="32" t="s">
        <v>273</v>
      </c>
      <c r="D49" s="27" t="s">
        <v>179</v>
      </c>
      <c r="E49" s="29"/>
      <c r="F49" s="29"/>
      <c r="G49" s="30" t="s">
        <v>87</v>
      </c>
      <c r="H49" s="31"/>
      <c r="I49" s="27"/>
      <c r="J49" s="27"/>
      <c r="K49" s="27"/>
      <c r="L49" s="27" t="s">
        <v>97</v>
      </c>
      <c r="M49" s="46">
        <v>2065.5</v>
      </c>
      <c r="N49" s="47"/>
      <c r="O49" s="47"/>
      <c r="P49" s="48"/>
      <c r="Q49" s="48"/>
      <c r="R49" s="48"/>
      <c r="S49" s="54"/>
      <c r="T49" s="48"/>
      <c r="U49" s="56">
        <v>41310</v>
      </c>
      <c r="V49" s="57">
        <v>62</v>
      </c>
      <c r="W49" s="57">
        <v>1</v>
      </c>
      <c r="X49" s="48">
        <v>25612</v>
      </c>
      <c r="Y49" s="65"/>
      <c r="Z49" s="65" t="s">
        <v>50</v>
      </c>
      <c r="AA49" s="48">
        <v>20</v>
      </c>
      <c r="AB49" s="67"/>
      <c r="AC49" s="68"/>
      <c r="AI49" s="74"/>
      <c r="AJ49" s="74"/>
    </row>
    <row r="50" s="14" customFormat="1" ht="18" customHeight="1" spans="1:36">
      <c r="A50" s="27" t="s">
        <v>274</v>
      </c>
      <c r="B50" s="27"/>
      <c r="C50" s="32" t="s">
        <v>275</v>
      </c>
      <c r="D50" s="27" t="s">
        <v>90</v>
      </c>
      <c r="E50" s="29"/>
      <c r="F50" s="29"/>
      <c r="G50" s="30" t="s">
        <v>87</v>
      </c>
      <c r="H50" s="31"/>
      <c r="I50" s="27">
        <v>25.8</v>
      </c>
      <c r="J50" s="27"/>
      <c r="K50" s="27"/>
      <c r="L50" s="27" t="s">
        <v>101</v>
      </c>
      <c r="M50" s="46">
        <v>25.8</v>
      </c>
      <c r="N50" s="47"/>
      <c r="O50" s="47"/>
      <c r="P50" s="48"/>
      <c r="Q50" s="48"/>
      <c r="R50" s="48"/>
      <c r="S50" s="54"/>
      <c r="T50" s="48"/>
      <c r="U50" s="56">
        <v>2915</v>
      </c>
      <c r="V50" s="57">
        <v>44</v>
      </c>
      <c r="W50" s="57">
        <v>1</v>
      </c>
      <c r="X50" s="48">
        <v>1283</v>
      </c>
      <c r="Y50" s="65"/>
      <c r="Z50" s="65" t="s">
        <v>50</v>
      </c>
      <c r="AA50" s="48">
        <v>113</v>
      </c>
      <c r="AB50" s="67"/>
      <c r="AC50" s="68"/>
      <c r="AI50" s="74"/>
      <c r="AJ50" s="74"/>
    </row>
    <row r="51" s="14" customFormat="1" ht="18" customHeight="1" spans="1:36">
      <c r="A51" s="27">
        <v>3</v>
      </c>
      <c r="B51" s="27" t="s">
        <v>276</v>
      </c>
      <c r="C51" s="32" t="s">
        <v>277</v>
      </c>
      <c r="D51" s="27" t="s">
        <v>105</v>
      </c>
      <c r="E51" s="29"/>
      <c r="F51" s="29"/>
      <c r="G51" s="30" t="s">
        <v>278</v>
      </c>
      <c r="H51" s="31"/>
      <c r="I51" s="27"/>
      <c r="J51" s="27"/>
      <c r="K51" s="27"/>
      <c r="L51" s="27" t="s">
        <v>88</v>
      </c>
      <c r="M51" s="46">
        <v>1590</v>
      </c>
      <c r="N51" s="47"/>
      <c r="O51" s="47"/>
      <c r="P51" s="48"/>
      <c r="Q51" s="48"/>
      <c r="R51" s="48"/>
      <c r="S51" s="54">
        <v>204868.84</v>
      </c>
      <c r="T51" s="48">
        <v>112687.22</v>
      </c>
      <c r="U51" s="56">
        <v>205110</v>
      </c>
      <c r="V51" s="57">
        <v>66</v>
      </c>
      <c r="W51" s="57">
        <v>1</v>
      </c>
      <c r="X51" s="48">
        <v>135373</v>
      </c>
      <c r="Y51" s="65">
        <v>22685.78</v>
      </c>
      <c r="Z51" s="65">
        <f>Y51/T51</f>
        <v>0.201316351579176</v>
      </c>
      <c r="AA51" s="48">
        <v>129</v>
      </c>
      <c r="AB51" s="67"/>
      <c r="AC51" s="68"/>
      <c r="AI51" s="74"/>
      <c r="AJ51" s="74"/>
    </row>
    <row r="52" s="14" customFormat="1" ht="18" customHeight="1" spans="1:36">
      <c r="A52" s="27"/>
      <c r="B52" s="27"/>
      <c r="C52" s="33"/>
      <c r="D52" s="27"/>
      <c r="E52" s="29"/>
      <c r="F52" s="29"/>
      <c r="G52" s="31"/>
      <c r="H52" s="31"/>
      <c r="I52" s="27"/>
      <c r="J52" s="27"/>
      <c r="K52" s="27"/>
      <c r="L52" s="27"/>
      <c r="M52" s="46"/>
      <c r="N52" s="47"/>
      <c r="O52" s="47"/>
      <c r="P52" s="48"/>
      <c r="Q52" s="48"/>
      <c r="R52" s="48"/>
      <c r="S52" s="54"/>
      <c r="T52" s="48"/>
      <c r="U52" s="48"/>
      <c r="V52" s="55"/>
      <c r="W52" s="55"/>
      <c r="X52" s="48"/>
      <c r="Y52" s="65"/>
      <c r="Z52" s="65" t="s">
        <v>50</v>
      </c>
      <c r="AA52" s="48"/>
      <c r="AB52" s="29"/>
      <c r="AC52" s="68"/>
      <c r="AI52" s="74"/>
      <c r="AJ52" s="74"/>
    </row>
    <row r="53" s="14" customFormat="1" ht="18" customHeight="1" spans="1:36">
      <c r="A53" s="27"/>
      <c r="B53" s="27"/>
      <c r="C53" s="33"/>
      <c r="D53" s="27"/>
      <c r="E53" s="29"/>
      <c r="F53" s="29"/>
      <c r="G53" s="31"/>
      <c r="H53" s="31"/>
      <c r="I53" s="27"/>
      <c r="J53" s="27"/>
      <c r="K53" s="27"/>
      <c r="L53" s="8"/>
      <c r="M53" s="46"/>
      <c r="N53" s="47"/>
      <c r="O53" s="47"/>
      <c r="P53" s="48"/>
      <c r="Q53" s="48"/>
      <c r="R53" s="48"/>
      <c r="S53" s="54"/>
      <c r="T53" s="48"/>
      <c r="U53" s="48"/>
      <c r="V53" s="55"/>
      <c r="W53" s="55"/>
      <c r="X53" s="48"/>
      <c r="Y53" s="65"/>
      <c r="Z53" s="65" t="s">
        <v>50</v>
      </c>
      <c r="AA53" s="48"/>
      <c r="AB53" s="29"/>
      <c r="AC53" s="68"/>
      <c r="AI53" s="74"/>
      <c r="AJ53" s="74"/>
    </row>
    <row r="54" s="14" customFormat="1" ht="18" customHeight="1" spans="1:36">
      <c r="A54" s="27"/>
      <c r="B54" s="27"/>
      <c r="C54" s="33"/>
      <c r="D54" s="27"/>
      <c r="E54" s="29"/>
      <c r="F54" s="29"/>
      <c r="G54" s="31"/>
      <c r="H54" s="31"/>
      <c r="I54" s="27"/>
      <c r="J54" s="27"/>
      <c r="K54" s="27"/>
      <c r="L54" s="27"/>
      <c r="M54" s="46"/>
      <c r="N54" s="47"/>
      <c r="O54" s="47"/>
      <c r="P54" s="48"/>
      <c r="Q54" s="48"/>
      <c r="R54" s="48"/>
      <c r="S54" s="54"/>
      <c r="T54" s="48"/>
      <c r="U54" s="48"/>
      <c r="V54" s="55"/>
      <c r="W54" s="55"/>
      <c r="X54" s="48"/>
      <c r="Y54" s="65"/>
      <c r="Z54" s="65" t="s">
        <v>50</v>
      </c>
      <c r="AA54" s="48"/>
      <c r="AB54" s="29"/>
      <c r="AC54" s="68"/>
      <c r="AD54" s="68"/>
      <c r="AE54" s="68"/>
      <c r="AI54" s="74"/>
      <c r="AJ54" s="74"/>
    </row>
    <row r="55" s="14" customFormat="1" ht="18" customHeight="1" spans="1:36">
      <c r="A55" s="27"/>
      <c r="B55" s="27"/>
      <c r="C55" s="33"/>
      <c r="D55" s="27"/>
      <c r="E55" s="29"/>
      <c r="F55" s="29"/>
      <c r="G55" s="31"/>
      <c r="H55" s="31"/>
      <c r="I55" s="27"/>
      <c r="J55" s="27"/>
      <c r="K55" s="27"/>
      <c r="L55" s="27"/>
      <c r="M55" s="46"/>
      <c r="N55" s="47"/>
      <c r="O55" s="47"/>
      <c r="P55" s="48"/>
      <c r="Q55" s="48"/>
      <c r="R55" s="48"/>
      <c r="S55" s="54"/>
      <c r="T55" s="48"/>
      <c r="U55" s="48"/>
      <c r="V55" s="55"/>
      <c r="W55" s="55"/>
      <c r="X55" s="48"/>
      <c r="Y55" s="65"/>
      <c r="Z55" s="65" t="s">
        <v>50</v>
      </c>
      <c r="AA55" s="48"/>
      <c r="AB55" s="29"/>
      <c r="AC55" s="68"/>
      <c r="AD55" s="68"/>
      <c r="AE55" s="68"/>
      <c r="AI55" s="74"/>
      <c r="AJ55" s="74"/>
    </row>
    <row r="56" s="14" customFormat="1" ht="18" customHeight="1" spans="1:36">
      <c r="A56" s="34" t="s">
        <v>279</v>
      </c>
      <c r="B56" s="35"/>
      <c r="C56" s="35"/>
      <c r="D56" s="36"/>
      <c r="E56" s="29"/>
      <c r="F56" s="29"/>
      <c r="G56" s="31"/>
      <c r="H56" s="31"/>
      <c r="I56" s="27"/>
      <c r="J56" s="27"/>
      <c r="K56" s="27"/>
      <c r="L56" s="27"/>
      <c r="M56" s="46"/>
      <c r="N56" s="47"/>
      <c r="O56" s="47">
        <v>0</v>
      </c>
      <c r="P56" s="47">
        <v>0</v>
      </c>
      <c r="Q56" s="47">
        <v>0</v>
      </c>
      <c r="R56" s="47">
        <v>0</v>
      </c>
      <c r="S56" s="46">
        <f t="shared" ref="S56:Z56" si="0">SUM(S5:S55)</f>
        <v>4117578.15</v>
      </c>
      <c r="T56" s="46">
        <f t="shared" si="0"/>
        <v>1953733.53</v>
      </c>
      <c r="U56" s="47">
        <f t="shared" si="0"/>
        <v>2553820</v>
      </c>
      <c r="V56" s="47">
        <f t="shared" si="0"/>
        <v>2580</v>
      </c>
      <c r="W56" s="47">
        <f t="shared" si="0"/>
        <v>43</v>
      </c>
      <c r="X56" s="58">
        <f t="shared" si="0"/>
        <v>1579699</v>
      </c>
      <c r="Y56" s="47">
        <f t="shared" si="0"/>
        <v>-374034.53</v>
      </c>
      <c r="Z56" s="47">
        <f t="shared" si="0"/>
        <v>-0.394268821782105</v>
      </c>
      <c r="AA56" s="47"/>
      <c r="AB56" s="67"/>
      <c r="AC56" s="68"/>
      <c r="AD56" s="68"/>
      <c r="AE56" s="68"/>
      <c r="AI56" s="74"/>
      <c r="AJ56" s="74"/>
    </row>
    <row r="57" s="14" customFormat="1" ht="18" customHeight="1" spans="1:36">
      <c r="A57" s="34" t="s">
        <v>280</v>
      </c>
      <c r="B57" s="35"/>
      <c r="C57" s="35"/>
      <c r="D57" s="36"/>
      <c r="E57" s="29"/>
      <c r="F57" s="29"/>
      <c r="G57" s="31"/>
      <c r="H57" s="31"/>
      <c r="I57" s="27"/>
      <c r="J57" s="27"/>
      <c r="K57" s="27"/>
      <c r="L57" s="27"/>
      <c r="M57" s="46"/>
      <c r="N57" s="47"/>
      <c r="O57" s="47"/>
      <c r="P57" s="48"/>
      <c r="Q57" s="48"/>
      <c r="R57" s="48"/>
      <c r="S57" s="54">
        <v>0</v>
      </c>
      <c r="T57" s="48">
        <v>0</v>
      </c>
      <c r="U57" s="48"/>
      <c r="V57" s="55"/>
      <c r="W57" s="55"/>
      <c r="X57" s="48"/>
      <c r="Y57" s="65">
        <v>0</v>
      </c>
      <c r="Z57" s="65" t="s">
        <v>50</v>
      </c>
      <c r="AA57" s="48"/>
      <c r="AB57" s="29"/>
      <c r="AC57" s="68"/>
      <c r="AD57" s="69"/>
      <c r="AE57" s="68"/>
      <c r="AI57" s="74"/>
      <c r="AJ57" s="74"/>
    </row>
    <row r="58" s="12" customFormat="1" ht="18" customHeight="1" spans="1:31">
      <c r="A58" s="37" t="s">
        <v>135</v>
      </c>
      <c r="B58" s="38"/>
      <c r="C58" s="38"/>
      <c r="D58" s="39"/>
      <c r="E58" s="40"/>
      <c r="F58" s="40"/>
      <c r="G58" s="41"/>
      <c r="H58" s="41"/>
      <c r="I58" s="50"/>
      <c r="J58" s="1"/>
      <c r="K58" s="1"/>
      <c r="L58" s="1"/>
      <c r="M58" s="1"/>
      <c r="N58" s="1"/>
      <c r="O58" s="8">
        <v>0</v>
      </c>
      <c r="P58" s="8">
        <v>0</v>
      </c>
      <c r="Q58" s="8">
        <v>0</v>
      </c>
      <c r="R58" s="8">
        <v>0</v>
      </c>
      <c r="S58" s="8">
        <f t="shared" ref="S58:Z58" si="1">S56</f>
        <v>4117578.15</v>
      </c>
      <c r="T58" s="8">
        <f t="shared" si="1"/>
        <v>1953733.53</v>
      </c>
      <c r="U58" s="8">
        <f t="shared" si="1"/>
        <v>2553820</v>
      </c>
      <c r="V58" s="8">
        <f t="shared" si="1"/>
        <v>2580</v>
      </c>
      <c r="W58" s="8">
        <f t="shared" si="1"/>
        <v>43</v>
      </c>
      <c r="X58" s="8">
        <f t="shared" si="1"/>
        <v>1579699</v>
      </c>
      <c r="Y58" s="8">
        <f t="shared" si="1"/>
        <v>-374034.53</v>
      </c>
      <c r="Z58" s="8">
        <f t="shared" si="1"/>
        <v>-0.394268821782105</v>
      </c>
      <c r="AA58" s="70"/>
      <c r="AB58" s="65"/>
      <c r="AC58" s="71"/>
      <c r="AD58" s="72"/>
      <c r="AE58" s="72"/>
    </row>
    <row r="59" s="12" customFormat="1" customHeight="1" spans="1:31">
      <c r="A59" s="42" t="s">
        <v>52</v>
      </c>
      <c r="B59" s="42"/>
      <c r="M59" s="13"/>
      <c r="O59" s="15"/>
      <c r="P59" s="15"/>
      <c r="Q59" s="15"/>
      <c r="R59" s="15"/>
      <c r="S59" s="16"/>
      <c r="T59" s="15"/>
      <c r="U59" s="15" t="s">
        <v>53</v>
      </c>
      <c r="X59" s="15"/>
      <c r="Y59" s="15"/>
      <c r="Z59" s="15"/>
      <c r="AC59" s="73"/>
      <c r="AD59" s="73"/>
      <c r="AE59" s="73"/>
    </row>
    <row r="60" s="12" customFormat="1" customHeight="1" spans="13:26">
      <c r="M60" s="13"/>
      <c r="O60" s="15"/>
      <c r="P60" s="15"/>
      <c r="Q60" s="15"/>
      <c r="R60" s="15"/>
      <c r="S60" s="16"/>
      <c r="T60" s="15"/>
      <c r="U60" s="15"/>
      <c r="V60" s="15"/>
      <c r="W60" s="15"/>
      <c r="X60" s="15"/>
      <c r="Y60" s="15"/>
      <c r="Z60" s="15"/>
    </row>
    <row r="61" s="12" customFormat="1" customHeight="1" spans="13:26">
      <c r="M61" s="13"/>
      <c r="O61" s="15"/>
      <c r="P61" s="15"/>
      <c r="Q61" s="15"/>
      <c r="R61" s="15"/>
      <c r="S61" s="16"/>
      <c r="T61" s="15"/>
      <c r="U61" s="15"/>
      <c r="V61" s="15"/>
      <c r="W61" s="15"/>
      <c r="X61" s="15"/>
      <c r="Y61" s="15"/>
      <c r="Z61" s="15"/>
    </row>
    <row r="62" s="12" customFormat="1" customHeight="1" spans="13:26">
      <c r="M62" s="13"/>
      <c r="O62" s="15"/>
      <c r="P62" s="15"/>
      <c r="Q62" s="15"/>
      <c r="R62" s="15"/>
      <c r="S62" s="16"/>
      <c r="T62" s="15"/>
      <c r="U62" s="15"/>
      <c r="V62" s="15"/>
      <c r="W62" s="15"/>
      <c r="X62" s="15"/>
      <c r="Y62" s="15"/>
      <c r="Z62" s="15"/>
    </row>
    <row r="63" s="12" customFormat="1" customHeight="1" spans="13:26">
      <c r="M63" s="13"/>
      <c r="O63" s="15"/>
      <c r="P63" s="15"/>
      <c r="Q63" s="15"/>
      <c r="R63" s="15"/>
      <c r="S63" s="16"/>
      <c r="T63" s="15"/>
      <c r="U63" s="15"/>
      <c r="X63" s="15"/>
      <c r="Y63" s="15"/>
      <c r="Z63" s="15"/>
    </row>
    <row r="64" s="12" customFormat="1" customHeight="1" spans="13:26">
      <c r="M64" s="13"/>
      <c r="O64" s="15"/>
      <c r="P64" s="15"/>
      <c r="Q64" s="15"/>
      <c r="R64" s="15"/>
      <c r="S64" s="16"/>
      <c r="T64" s="15"/>
      <c r="U64" s="15"/>
      <c r="X64" s="15"/>
      <c r="Y64" s="15"/>
      <c r="Z64" s="15"/>
    </row>
    <row r="65" s="12" customFormat="1" customHeight="1" spans="13:26">
      <c r="M65" s="13"/>
      <c r="O65" s="15"/>
      <c r="P65" s="15"/>
      <c r="Q65" s="15"/>
      <c r="R65" s="15"/>
      <c r="S65" s="16"/>
      <c r="T65" s="15"/>
      <c r="U65" s="15"/>
      <c r="X65" s="15"/>
      <c r="Y65" s="15"/>
      <c r="Z65" s="15"/>
    </row>
    <row r="66" s="12" customFormat="1" customHeight="1" spans="13:26">
      <c r="M66" s="13"/>
      <c r="O66" s="15"/>
      <c r="P66" s="15"/>
      <c r="Q66" s="15"/>
      <c r="R66" s="15"/>
      <c r="S66" s="16"/>
      <c r="T66" s="15"/>
      <c r="U66" s="15"/>
      <c r="V66" s="15"/>
      <c r="W66" s="15"/>
      <c r="X66" s="15"/>
      <c r="Y66" s="15"/>
      <c r="Z66" s="15"/>
    </row>
  </sheetData>
  <mergeCells count="26">
    <mergeCell ref="A1:AB1"/>
    <mergeCell ref="O3:P3"/>
    <mergeCell ref="Q3:R3"/>
    <mergeCell ref="S3:T3"/>
    <mergeCell ref="U3:X3"/>
    <mergeCell ref="A56:D56"/>
    <mergeCell ref="A57:D57"/>
    <mergeCell ref="A58:D5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Y3:Y4"/>
    <mergeCell ref="Z3:Z4"/>
    <mergeCell ref="AA3:AA4"/>
    <mergeCell ref="AB3:AB4"/>
  </mergeCells>
  <pageMargins left="0.75" right="0.629861111111111" top="1" bottom="1" header="0.5" footer="0.5"/>
  <pageSetup paperSize="9" orientation="landscape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opLeftCell="D1" workbookViewId="0">
      <selection activeCell="M28" sqref="M28"/>
    </sheetView>
  </sheetViews>
  <sheetFormatPr defaultColWidth="9" defaultRowHeight="13.5"/>
  <cols>
    <col min="4" max="4" width="10"/>
    <col min="12" max="13" width="12.625"/>
    <col min="14" max="14" width="16"/>
    <col min="15" max="17" width="14.875"/>
  </cols>
  <sheetData>
    <row r="1" spans="1:17">
      <c r="A1" s="1">
        <v>3</v>
      </c>
      <c r="B1" s="2" t="s">
        <v>91</v>
      </c>
      <c r="C1" s="3" t="s">
        <v>92</v>
      </c>
      <c r="D1" s="4">
        <v>1272389.01</v>
      </c>
      <c r="E1" s="4">
        <v>864575.77</v>
      </c>
      <c r="F1" s="5"/>
      <c r="G1" s="6"/>
      <c r="H1" s="7"/>
      <c r="I1" s="8">
        <v>0</v>
      </c>
      <c r="L1" t="s">
        <v>281</v>
      </c>
      <c r="M1" t="s">
        <v>282</v>
      </c>
      <c r="O1" t="s">
        <v>281</v>
      </c>
      <c r="Q1" t="s">
        <v>282</v>
      </c>
    </row>
    <row r="2" spans="1:17">
      <c r="A2" s="1" t="s">
        <v>93</v>
      </c>
      <c r="B2" s="2"/>
      <c r="C2" s="3" t="s">
        <v>92</v>
      </c>
      <c r="D2" s="4"/>
      <c r="E2" s="4"/>
      <c r="F2" s="5">
        <v>579453</v>
      </c>
      <c r="G2" s="6">
        <v>77</v>
      </c>
      <c r="H2" s="7">
        <v>1</v>
      </c>
      <c r="I2" s="8">
        <v>446179</v>
      </c>
      <c r="J2">
        <v>600165</v>
      </c>
      <c r="K2">
        <v>829779</v>
      </c>
      <c r="L2" s="9">
        <f>F2/K2</f>
        <v>0.698322083349904</v>
      </c>
      <c r="M2" s="9">
        <f>I2/J2</f>
        <v>0.743427224180017</v>
      </c>
      <c r="N2" s="10">
        <v>1272389.01</v>
      </c>
      <c r="O2" s="10">
        <f>N2*L2</f>
        <v>888537.344294722</v>
      </c>
      <c r="P2" s="10">
        <v>864575.77</v>
      </c>
      <c r="Q2" s="10">
        <f>P2*M2</f>
        <v>642749.164784401</v>
      </c>
    </row>
    <row r="3" spans="1:17">
      <c r="A3" s="1" t="s">
        <v>94</v>
      </c>
      <c r="B3" s="2"/>
      <c r="C3" s="3" t="s">
        <v>95</v>
      </c>
      <c r="D3" s="4"/>
      <c r="E3" s="4"/>
      <c r="F3" s="5">
        <v>31000</v>
      </c>
      <c r="G3" s="6">
        <v>62</v>
      </c>
      <c r="H3" s="7">
        <v>1</v>
      </c>
      <c r="I3" s="8">
        <v>19220</v>
      </c>
      <c r="J3">
        <v>600165</v>
      </c>
      <c r="K3">
        <v>829779</v>
      </c>
      <c r="L3" s="9">
        <f t="shared" ref="L3:L12" si="0">F3/K3</f>
        <v>0.0373593450786294</v>
      </c>
      <c r="M3" s="9">
        <f t="shared" ref="M3:M12" si="1">I3/J3</f>
        <v>0.0320245265885215</v>
      </c>
      <c r="N3" s="10">
        <v>1272389.01</v>
      </c>
      <c r="O3" s="10">
        <f t="shared" ref="O3:O12" si="2">N3*L3</f>
        <v>47535.6200988456</v>
      </c>
      <c r="P3" s="10">
        <v>864575.77</v>
      </c>
      <c r="Q3" s="10">
        <f t="shared" ref="Q3:Q12" si="3">P3*M3</f>
        <v>27687.6297341564</v>
      </c>
    </row>
    <row r="4" spans="1:17">
      <c r="A4" s="1" t="s">
        <v>98</v>
      </c>
      <c r="B4" s="2"/>
      <c r="C4" s="3" t="s">
        <v>99</v>
      </c>
      <c r="D4" s="4"/>
      <c r="E4" s="4"/>
      <c r="F4" s="5">
        <v>6758</v>
      </c>
      <c r="G4" s="6">
        <v>44</v>
      </c>
      <c r="H4" s="7">
        <v>1</v>
      </c>
      <c r="I4" s="8">
        <v>2974</v>
      </c>
      <c r="J4">
        <v>600165</v>
      </c>
      <c r="K4">
        <v>829779</v>
      </c>
      <c r="L4" s="9">
        <f t="shared" si="0"/>
        <v>0.0081443372271412</v>
      </c>
      <c r="M4" s="9">
        <f t="shared" si="1"/>
        <v>0.0049553039580782</v>
      </c>
      <c r="N4" s="10">
        <v>1272389.01</v>
      </c>
      <c r="O4" s="10">
        <f t="shared" si="2"/>
        <v>10362.7651815483</v>
      </c>
      <c r="P4" s="10">
        <v>864575.77</v>
      </c>
      <c r="Q4" s="10">
        <f t="shared" si="3"/>
        <v>4284.2357351395</v>
      </c>
    </row>
    <row r="5" spans="1:17">
      <c r="A5" s="1" t="s">
        <v>103</v>
      </c>
      <c r="B5" s="2"/>
      <c r="C5" s="3" t="s">
        <v>104</v>
      </c>
      <c r="D5" s="4"/>
      <c r="E5" s="4"/>
      <c r="F5" s="5">
        <v>141856</v>
      </c>
      <c r="G5" s="6">
        <v>62</v>
      </c>
      <c r="H5" s="7">
        <v>1</v>
      </c>
      <c r="I5" s="8">
        <v>87951</v>
      </c>
      <c r="J5">
        <v>600165</v>
      </c>
      <c r="K5">
        <v>829779</v>
      </c>
      <c r="L5" s="9">
        <f t="shared" si="0"/>
        <v>0.170956363079808</v>
      </c>
      <c r="M5" s="9">
        <f t="shared" si="1"/>
        <v>0.146544700207443</v>
      </c>
      <c r="N5" s="10">
        <v>1272389.01</v>
      </c>
      <c r="O5" s="10">
        <f t="shared" si="2"/>
        <v>217522.997572317</v>
      </c>
      <c r="P5" s="10">
        <v>864575.77</v>
      </c>
      <c r="Q5" s="10">
        <f t="shared" si="3"/>
        <v>126698.997021269</v>
      </c>
    </row>
    <row r="6" spans="1:17">
      <c r="A6" s="1" t="s">
        <v>106</v>
      </c>
      <c r="B6" s="2"/>
      <c r="C6" s="3" t="s">
        <v>107</v>
      </c>
      <c r="D6" s="4"/>
      <c r="E6" s="4"/>
      <c r="F6" s="5">
        <v>7502</v>
      </c>
      <c r="G6" s="6">
        <v>62</v>
      </c>
      <c r="H6" s="7">
        <v>1</v>
      </c>
      <c r="I6" s="8">
        <v>4651</v>
      </c>
      <c r="J6">
        <v>600165</v>
      </c>
      <c r="K6">
        <v>829779</v>
      </c>
      <c r="L6" s="9">
        <f t="shared" si="0"/>
        <v>0.00904096150902831</v>
      </c>
      <c r="M6" s="9">
        <f t="shared" si="1"/>
        <v>0.00774953554439196</v>
      </c>
      <c r="N6" s="10">
        <v>1272389.01</v>
      </c>
      <c r="O6" s="10">
        <f t="shared" si="2"/>
        <v>11503.6200639206</v>
      </c>
      <c r="P6" s="10">
        <v>864575.77</v>
      </c>
      <c r="Q6" s="10">
        <f t="shared" si="3"/>
        <v>6700.06066043505</v>
      </c>
    </row>
    <row r="7" spans="1:17">
      <c r="A7" s="1" t="s">
        <v>108</v>
      </c>
      <c r="B7" s="2"/>
      <c r="C7" s="3" t="s">
        <v>107</v>
      </c>
      <c r="D7" s="4"/>
      <c r="E7" s="4"/>
      <c r="F7" s="5">
        <v>22029</v>
      </c>
      <c r="G7" s="6">
        <v>62</v>
      </c>
      <c r="H7" s="7">
        <v>1</v>
      </c>
      <c r="I7" s="8">
        <v>13658</v>
      </c>
      <c r="J7">
        <v>600165</v>
      </c>
      <c r="K7">
        <v>829779</v>
      </c>
      <c r="L7" s="9">
        <f t="shared" si="0"/>
        <v>0.0265480326689396</v>
      </c>
      <c r="M7" s="9">
        <f t="shared" si="1"/>
        <v>0.0227570751376705</v>
      </c>
      <c r="N7" s="10">
        <v>1272389.01</v>
      </c>
      <c r="O7" s="10">
        <f t="shared" si="2"/>
        <v>33779.4250050797</v>
      </c>
      <c r="P7" s="10">
        <v>864575.77</v>
      </c>
      <c r="Q7" s="10">
        <f t="shared" si="3"/>
        <v>19675.2157600993</v>
      </c>
    </row>
    <row r="8" spans="1:17">
      <c r="A8" s="1" t="s">
        <v>109</v>
      </c>
      <c r="B8" s="2"/>
      <c r="C8" s="3" t="s">
        <v>110</v>
      </c>
      <c r="D8" s="4"/>
      <c r="E8" s="4"/>
      <c r="F8" s="5">
        <v>8866</v>
      </c>
      <c r="G8" s="6">
        <v>62</v>
      </c>
      <c r="H8" s="7">
        <v>1</v>
      </c>
      <c r="I8" s="8">
        <v>5497</v>
      </c>
      <c r="J8">
        <v>600165</v>
      </c>
      <c r="K8">
        <v>829779</v>
      </c>
      <c r="L8" s="9">
        <f t="shared" si="0"/>
        <v>0.010684772692488</v>
      </c>
      <c r="M8" s="9">
        <f t="shared" si="1"/>
        <v>0.00915914790099389</v>
      </c>
      <c r="N8" s="10">
        <v>1272389.01</v>
      </c>
      <c r="O8" s="10">
        <f t="shared" si="2"/>
        <v>13595.1873482698</v>
      </c>
      <c r="P8" s="10">
        <v>864575.77</v>
      </c>
      <c r="Q8" s="10">
        <f t="shared" si="3"/>
        <v>7918.77734904568</v>
      </c>
    </row>
    <row r="9" spans="1:17">
      <c r="A9" s="1" t="s">
        <v>111</v>
      </c>
      <c r="B9" s="2"/>
      <c r="C9" s="3" t="s">
        <v>112</v>
      </c>
      <c r="D9" s="4"/>
      <c r="E9" s="4"/>
      <c r="F9" s="5">
        <v>2728</v>
      </c>
      <c r="G9" s="6">
        <v>62</v>
      </c>
      <c r="H9" s="7">
        <v>1</v>
      </c>
      <c r="I9" s="8">
        <v>1691</v>
      </c>
      <c r="J9">
        <v>600165</v>
      </c>
      <c r="K9">
        <v>829779</v>
      </c>
      <c r="L9" s="9">
        <f t="shared" si="0"/>
        <v>0.00328762236691938</v>
      </c>
      <c r="M9" s="9">
        <f t="shared" si="1"/>
        <v>0.00281755850474453</v>
      </c>
      <c r="N9" s="10">
        <v>1272389.01</v>
      </c>
      <c r="O9" s="10">
        <f t="shared" si="2"/>
        <v>4183.13456869841</v>
      </c>
      <c r="P9" s="10">
        <v>864575.77</v>
      </c>
      <c r="Q9" s="10">
        <f t="shared" si="3"/>
        <v>2435.99281375955</v>
      </c>
    </row>
    <row r="10" spans="1:17">
      <c r="A10" s="1" t="s">
        <v>113</v>
      </c>
      <c r="B10" s="2"/>
      <c r="C10" s="3" t="s">
        <v>114</v>
      </c>
      <c r="D10" s="4"/>
      <c r="E10" s="4"/>
      <c r="F10" s="5">
        <v>20700</v>
      </c>
      <c r="G10" s="6">
        <v>62</v>
      </c>
      <c r="H10" s="7">
        <v>1</v>
      </c>
      <c r="I10" s="8">
        <v>12834</v>
      </c>
      <c r="J10">
        <v>600165</v>
      </c>
      <c r="K10">
        <v>829779</v>
      </c>
      <c r="L10" s="9">
        <f t="shared" si="0"/>
        <v>0.0249464013912138</v>
      </c>
      <c r="M10" s="9">
        <f t="shared" si="1"/>
        <v>0.021384119367174</v>
      </c>
      <c r="N10" s="10">
        <v>1272389.01</v>
      </c>
      <c r="O10" s="10">
        <f t="shared" si="2"/>
        <v>31741.5269692292</v>
      </c>
      <c r="P10" s="10">
        <v>864575.77</v>
      </c>
      <c r="Q10" s="10">
        <f t="shared" si="3"/>
        <v>18488.1914676464</v>
      </c>
    </row>
    <row r="11" spans="1:17">
      <c r="A11" s="1" t="s">
        <v>115</v>
      </c>
      <c r="B11" s="2"/>
      <c r="C11" s="3" t="s">
        <v>116</v>
      </c>
      <c r="D11" s="4"/>
      <c r="E11" s="4"/>
      <c r="F11" s="5">
        <v>4795</v>
      </c>
      <c r="G11" s="6">
        <v>62</v>
      </c>
      <c r="H11" s="7">
        <v>1</v>
      </c>
      <c r="I11" s="8">
        <v>2973</v>
      </c>
      <c r="J11">
        <v>600165</v>
      </c>
      <c r="K11">
        <v>829779</v>
      </c>
      <c r="L11" s="9">
        <f t="shared" si="0"/>
        <v>0.00577864708554929</v>
      </c>
      <c r="M11" s="9">
        <f t="shared" si="1"/>
        <v>0.00495363774961886</v>
      </c>
      <c r="N11" s="10">
        <v>1272389.01</v>
      </c>
      <c r="O11" s="10">
        <f t="shared" si="2"/>
        <v>7352.68704432144</v>
      </c>
      <c r="P11" s="10">
        <v>864575.77</v>
      </c>
      <c r="Q11" s="10">
        <f t="shared" si="3"/>
        <v>4282.79517167779</v>
      </c>
    </row>
    <row r="12" spans="1:17">
      <c r="A12" s="1" t="s">
        <v>117</v>
      </c>
      <c r="B12" s="2"/>
      <c r="C12" s="3" t="s">
        <v>118</v>
      </c>
      <c r="D12" s="4"/>
      <c r="E12" s="4"/>
      <c r="F12" s="5">
        <v>4092</v>
      </c>
      <c r="G12" s="6">
        <v>62</v>
      </c>
      <c r="H12" s="7">
        <v>1</v>
      </c>
      <c r="I12" s="8">
        <v>2537</v>
      </c>
      <c r="J12">
        <v>600165</v>
      </c>
      <c r="K12">
        <v>829779</v>
      </c>
      <c r="L12" s="9">
        <f t="shared" si="0"/>
        <v>0.00493143355037908</v>
      </c>
      <c r="M12" s="9">
        <f t="shared" si="1"/>
        <v>0.00422717086134646</v>
      </c>
      <c r="N12" s="10">
        <v>1272389.01</v>
      </c>
      <c r="O12" s="10">
        <f t="shared" si="2"/>
        <v>6274.70185304762</v>
      </c>
      <c r="P12" s="10">
        <v>864575.77</v>
      </c>
      <c r="Q12" s="10">
        <f t="shared" si="3"/>
        <v>3654.70950237018</v>
      </c>
    </row>
    <row r="13" spans="6:17">
      <c r="F13">
        <f>SUM(F2:F12)</f>
        <v>829779</v>
      </c>
      <c r="G13">
        <f>SUM(G2:G12)</f>
        <v>679</v>
      </c>
      <c r="H13">
        <f>SUM(H2:H12)</f>
        <v>11</v>
      </c>
      <c r="I13">
        <f>SUM(I2:I12)</f>
        <v>600165</v>
      </c>
      <c r="L13" s="9"/>
      <c r="M13" s="9"/>
      <c r="O13">
        <f>SUM(O2:O12)</f>
        <v>1272389.01</v>
      </c>
      <c r="Q13">
        <f>SUM(Q2:Q12)</f>
        <v>864575.77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I4" rgbClr="28C3DC"/>
    <comment s:ref="K4" rgbClr="28C3DC"/>
  </commentList>
  <commentList sheetStid="2">
    <comment s:ref="B4" rgbClr="28C3DC"/>
    <comment s:ref="AJ6" rgbClr="28C3DC"/>
  </commentList>
  <commentList sheetStid="7">
    <comment s:ref="B3" rgbClr="28C3DC"/>
    <comment s:ref="AJ5" rgbClr="28C3DC"/>
  </commentList>
  <commentList sheetStid="4">
    <comment s:ref="C3" rgbClr="28C3DC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国有建设用地使用权及地上建筑汇总表</vt:lpstr>
      <vt:lpstr>土地明细</vt:lpstr>
      <vt:lpstr>地面建筑物明细</vt:lpstr>
      <vt:lpstr>地上 建筑物明细 </vt:lpstr>
      <vt:lpstr>地上构筑物及其它辅助设施明细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Dusk.</cp:lastModifiedBy>
  <dcterms:created xsi:type="dcterms:W3CDTF">2021-12-29T10:26:00Z</dcterms:created>
  <dcterms:modified xsi:type="dcterms:W3CDTF">2022-01-07T02:21:15Z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8D431B0E4FF045FFBA5337E4206CD60E</vt:lpwstr>
  </property>
  <property fmtid="{D5CDD505-2E9C-101B-9397-08002B2CF9AE}" pid="3" name="KSOProductBuildVer">
    <vt:lpwstr>2052-11.1.0.11194</vt:lpwstr>
  </property>
</Properties>
</file>