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870" firstSheet="5" activeTab="5"/>
  </bookViews>
  <sheets>
    <sheet name="ZKASRQ" sheetId="77" state="hidden" r:id="rId1"/>
    <sheet name="资产负债表(旧)" sheetId="138" state="hidden" r:id="rId2"/>
    <sheet name="3-1-1现金" sheetId="4" state="hidden" r:id="rId3"/>
    <sheet name="3-4应收账款" sheetId="11" state="hidden" r:id="rId4"/>
    <sheet name="3-5预付账款" sheetId="14" state="hidden" r:id="rId5"/>
    <sheet name="4-6-1房屋建筑物" sheetId="161" r:id="rId6"/>
    <sheet name="4-6-2构筑物" sheetId="169" state="hidden" r:id="rId7"/>
    <sheet name="4-6-7树木" sheetId="167" state="hidden" r:id="rId8"/>
    <sheet name="5-4应付账款" sheetId="58" state="hidden" r:id="rId9"/>
    <sheet name="5-7应交税费" sheetId="64" state="hidden" r:id="rId10"/>
    <sheet name="5-10预提费用" sheetId="158" state="hidden" r:id="rId11"/>
    <sheet name="00000000" sheetId="78" state="veryHidden" r:id="rId12"/>
    <sheet name="土地" sheetId="171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a">#REF!</definedName>
    <definedName name="aa" localSheetId="5">#REF!</definedName>
    <definedName name="aa" localSheetId="6">#REF!</definedName>
    <definedName name="aa" localSheetId="7">#REF!</definedName>
    <definedName name="aa">#REF!</definedName>
    <definedName name="ab">#REF!</definedName>
    <definedName name="b" hidden="1">#REF!</definedName>
    <definedName name="cost">#REF!</definedName>
    <definedName name="eve">[1]XL4Poppy!$C$39</definedName>
    <definedName name="mmm">'[2]4流动资产--货币'!$A$5:$J$27</definedName>
    <definedName name="mmmm">'[2]4流动资产--货币'!$C$5</definedName>
    <definedName name="o">#REF!</definedName>
    <definedName name="ooii">#REF!</definedName>
    <definedName name="PRCGAAP">#REF!</definedName>
    <definedName name="PRCGAAP2">#REF!</definedName>
    <definedName name="_xlnm.Print_Area" localSheetId="5">'4-6-1房屋建筑物'!$A$1:$F$12</definedName>
    <definedName name="_xlnm.Print_Area" localSheetId="6">'4-6-2构筑物'!$A$1:$N$18</definedName>
    <definedName name="_xlnm.Print_Area" localSheetId="7">'4-6-7树木'!$A$1:$M$22</definedName>
    <definedName name="_xlnm.Print_Area" hidden="1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>#REF!</definedName>
    <definedName name="print_area1" localSheetId="5">#REF!</definedName>
    <definedName name="print_area1" localSheetId="6">#REF!</definedName>
    <definedName name="print_area1" localSheetId="7">#REF!</definedName>
    <definedName name="print_area1">#REF!</definedName>
    <definedName name="_xlnm.Print_Titles" localSheetId="3">'3-4应收账款'!$1:$5</definedName>
    <definedName name="_xlnm.Print_Titles" localSheetId="5">'4-6-1房屋建筑物'!$1:$3</definedName>
    <definedName name="_xlnm.Print_Titles" localSheetId="6">'4-6-2构筑物'!$1:$5</definedName>
    <definedName name="_xlnm.Print_Titles" localSheetId="7">'4-6-7树木'!$A:$M,'4-6-7树木'!$1:$6</definedName>
    <definedName name="_xlnm.Print_Titles" hidden="1">#REF!</definedName>
    <definedName name="tt">#REF!</definedName>
    <definedName name="Work_Program_By_Area_List" localSheetId="5">#REF!</definedName>
    <definedName name="Work_Program_By_Area_List" localSheetId="6">#REF!</definedName>
    <definedName name="Work_Program_By_Area_List" localSheetId="7">#REF!</definedName>
    <definedName name="Work_Program_By_Area_List">#REF!</definedName>
    <definedName name="大多数">[3]XL4Poppy!$A$15</definedName>
    <definedName name="固定资产" localSheetId="5">[4]XL4Poppy!$A$15</definedName>
    <definedName name="固定资产" localSheetId="6">[4]XL4Poppy!$A$15</definedName>
    <definedName name="固定资产" localSheetId="7">[4]XL4Poppy!$A$15</definedName>
    <definedName name="固定资产">[5]XL4Poppy!$A$15</definedName>
    <definedName name="汇总2">#REF!</definedName>
    <definedName name="机器设备">#REF!</definedName>
    <definedName name="年初短期投资">#REF!</definedName>
    <definedName name="年初货币资金">#REF!</definedName>
    <definedName name="年初应收票据">#REF!</definedName>
    <definedName name="树">#REF!</definedName>
    <definedName name="数码">#REF!</definedName>
    <definedName name="无形资产总">#REF!</definedName>
    <definedName name="销售处" localSheetId="5">#REF!</definedName>
    <definedName name="销售处" localSheetId="6">#REF!</definedName>
    <definedName name="销售处" localSheetId="7">#REF!</definedName>
    <definedName name="销售处">#REF!</definedName>
    <definedName name="在建工程结转" localSheetId="6">#REF!</definedName>
    <definedName name="在建工程结转">#REF!</definedName>
    <definedName name="전" localSheetId="5">#REF!</definedName>
    <definedName name="전" localSheetId="6">#REF!</definedName>
    <definedName name="전" localSheetId="7">#REF!</definedName>
    <definedName name="전">#REF!</definedName>
    <definedName name="주택사업본부" localSheetId="5">#REF!</definedName>
    <definedName name="주택사업본부" localSheetId="6">#REF!</definedName>
    <definedName name="주택사업본부" localSheetId="7">#REF!</definedName>
    <definedName name="주택사업본부">#REF!</definedName>
    <definedName name="철구사업본부" localSheetId="5">#REF!</definedName>
    <definedName name="철구사업본부" localSheetId="6">#REF!</definedName>
    <definedName name="철구사업본부" localSheetId="7">#REF!</definedName>
    <definedName name="철구사업본부">#REF!</definedName>
  </definedNames>
  <calcPr calcId="144525" fullPrecision="0"/>
</workbook>
</file>

<file path=xl/comments1.xml><?xml version="1.0" encoding="utf-8"?>
<comments xmlns="http://schemas.openxmlformats.org/spreadsheetml/2006/main">
  <authors>
    <author>chenjie</author>
  </authors>
  <commentList>
    <comment ref="J6" authorId="0">
      <text>
        <r>
          <rPr>
            <b/>
            <sz val="9"/>
            <rFont val="宋体"/>
            <charset val="134"/>
          </rPr>
          <t>chenjie:</t>
        </r>
        <r>
          <rPr>
            <sz val="9"/>
            <rFont val="宋体"/>
            <charset val="134"/>
          </rPr>
          <t xml:space="preserve">
1）欠款单位为关联方、总公司内部或内部单位的，应在备注栏注明“关联方”、“总公司内部”“内部单位”；2） 涉诉款项应在备注中标明；3）评估基准日后已收到货物或收回款项的，应注明日期及金额，如“2002.7.4日收回2000元”或2002.7.8日到货验收；4）其他填表单位认为应说明的事项</t>
        </r>
      </text>
    </comment>
  </commentList>
</comments>
</file>

<file path=xl/sharedStrings.xml><?xml version="1.0" encoding="utf-8"?>
<sst xmlns="http://schemas.openxmlformats.org/spreadsheetml/2006/main" count="557" uniqueCount="330">
  <si>
    <t>返回索引页</t>
  </si>
  <si>
    <t>资产负债表</t>
  </si>
  <si>
    <t>2007年6月30日</t>
  </si>
  <si>
    <t>金额单位：人民币元</t>
  </si>
  <si>
    <t>资产</t>
  </si>
  <si>
    <t>序号</t>
  </si>
  <si>
    <t>期初数</t>
  </si>
  <si>
    <t>期末数</t>
  </si>
  <si>
    <t>备注</t>
  </si>
  <si>
    <t>负债及所有者权益</t>
  </si>
  <si>
    <t xml:space="preserve">  流动资产：</t>
  </si>
  <si>
    <t>流动负债：</t>
  </si>
  <si>
    <t xml:space="preserve">   货币资金</t>
  </si>
  <si>
    <t xml:space="preserve">   短期借款</t>
  </si>
  <si>
    <t xml:space="preserve">   短期投资</t>
  </si>
  <si>
    <t xml:space="preserve">    应付票据</t>
  </si>
  <si>
    <t xml:space="preserve">   应收票据</t>
  </si>
  <si>
    <t xml:space="preserve">   应付账款</t>
  </si>
  <si>
    <t xml:space="preserve">  应收账款</t>
  </si>
  <si>
    <t xml:space="preserve">   预收账款</t>
  </si>
  <si>
    <t xml:space="preserve">  减：坏账准备</t>
  </si>
  <si>
    <t xml:space="preserve">   代销商品款</t>
  </si>
  <si>
    <t xml:space="preserve">   应收账款净额</t>
  </si>
  <si>
    <t xml:space="preserve">   其他应付款</t>
  </si>
  <si>
    <t xml:space="preserve">   应收股利</t>
  </si>
  <si>
    <t xml:space="preserve">   应付工资</t>
  </si>
  <si>
    <t xml:space="preserve">   应收利息</t>
  </si>
  <si>
    <t xml:space="preserve">   应付福利费</t>
  </si>
  <si>
    <t xml:space="preserve">   预付账款</t>
  </si>
  <si>
    <t xml:space="preserve">   应交税金</t>
  </si>
  <si>
    <t xml:space="preserve">   应收补贴款</t>
  </si>
  <si>
    <t xml:space="preserve">   应付利润</t>
  </si>
  <si>
    <t xml:space="preserve">   其他应收款</t>
  </si>
  <si>
    <t xml:space="preserve">   其他未交款</t>
  </si>
  <si>
    <t xml:space="preserve">   预提费用</t>
  </si>
  <si>
    <t xml:space="preserve">   其他应收款净额</t>
  </si>
  <si>
    <t xml:space="preserve">   一年内到期的长期负债</t>
  </si>
  <si>
    <t xml:space="preserve">   存货</t>
  </si>
  <si>
    <t xml:space="preserve">   其他流动负债</t>
  </si>
  <si>
    <t xml:space="preserve">   待摊费用</t>
  </si>
  <si>
    <t xml:space="preserve">         流动负债合计</t>
  </si>
  <si>
    <t xml:space="preserve">    待处理流动资产净损失</t>
  </si>
  <si>
    <t xml:space="preserve">   一年内到期的长期债券投资</t>
  </si>
  <si>
    <t xml:space="preserve">   其他流动资产</t>
  </si>
  <si>
    <t xml:space="preserve">   长期借款</t>
  </si>
  <si>
    <t>流动资产合计</t>
  </si>
  <si>
    <t xml:space="preserve">   应付债券</t>
  </si>
  <si>
    <t xml:space="preserve">   长期投资</t>
  </si>
  <si>
    <t xml:space="preserve">   长期应付款</t>
  </si>
  <si>
    <t xml:space="preserve">   固定资产</t>
  </si>
  <si>
    <t xml:space="preserve">   专项应付款</t>
  </si>
  <si>
    <t xml:space="preserve">   固定资产原价</t>
  </si>
  <si>
    <t xml:space="preserve">   其他长期负债</t>
  </si>
  <si>
    <t xml:space="preserve">    减：累计折旧</t>
  </si>
  <si>
    <t xml:space="preserve">   递延税款贷项</t>
  </si>
  <si>
    <t xml:space="preserve">   固定资产减值</t>
  </si>
  <si>
    <t xml:space="preserve">         长期负债合计</t>
  </si>
  <si>
    <t xml:space="preserve">   固定资产净额</t>
  </si>
  <si>
    <t xml:space="preserve">   工程物资</t>
  </si>
  <si>
    <t xml:space="preserve">              負債合計</t>
  </si>
  <si>
    <t xml:space="preserve">   在建工程</t>
  </si>
  <si>
    <t xml:space="preserve">   固定资产清理</t>
  </si>
  <si>
    <t xml:space="preserve">   待处理固定资产净损失</t>
  </si>
  <si>
    <t>固定资产合计</t>
  </si>
  <si>
    <t xml:space="preserve">   无形资产合计</t>
  </si>
  <si>
    <t>所有者权益：</t>
  </si>
  <si>
    <t xml:space="preserve">  其中：土地使用权</t>
  </si>
  <si>
    <t xml:space="preserve">    实收资本</t>
  </si>
  <si>
    <t xml:space="preserve">        其他无形资产</t>
  </si>
  <si>
    <t xml:space="preserve">    资本公积</t>
  </si>
  <si>
    <t xml:space="preserve">   递延资产合计</t>
  </si>
  <si>
    <t xml:space="preserve">    盈余公积</t>
  </si>
  <si>
    <t xml:space="preserve">   其中：开办费</t>
  </si>
  <si>
    <t xml:space="preserve">    其中： 公益金</t>
  </si>
  <si>
    <t xml:space="preserve">        长期待摊费用</t>
  </si>
  <si>
    <t xml:space="preserve">    上级拨入资金/撥付所屬資金</t>
  </si>
  <si>
    <t xml:space="preserve">   其他长期资产</t>
  </si>
  <si>
    <t xml:space="preserve">    未分配利润</t>
  </si>
  <si>
    <t xml:space="preserve">   递延税款借项</t>
  </si>
  <si>
    <t>所有者权益合计</t>
  </si>
  <si>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资产合计</t>
    </r>
  </si>
  <si>
    <t>负债及所有者权益合计</t>
  </si>
  <si>
    <t>与总资产相差</t>
  </si>
  <si>
    <r>
      <rPr>
        <sz val="10"/>
        <rFont val="宋体"/>
        <charset val="134"/>
      </rPr>
      <t>填表人：</t>
    </r>
    <r>
      <rPr>
        <sz val="10"/>
        <rFont val="Times New Roman"/>
        <charset val="134"/>
      </rPr>
      <t xml:space="preserve"> </t>
    </r>
  </si>
  <si>
    <t>财务主管：</t>
  </si>
  <si>
    <t>负责人：</t>
  </si>
  <si>
    <t>货币资金—现金评估明细表</t>
  </si>
  <si>
    <r>
      <rPr>
        <sz val="10"/>
        <rFont val="宋体"/>
        <charset val="134"/>
      </rPr>
      <t>表</t>
    </r>
    <r>
      <rPr>
        <sz val="10"/>
        <rFont val="Times New Roman"/>
        <charset val="134"/>
      </rPr>
      <t>3-1-1</t>
    </r>
  </si>
  <si>
    <r>
      <rPr>
        <sz val="10"/>
        <rFont val="宋体"/>
        <charset val="134"/>
      </rPr>
      <t>存放部门（单位</t>
    </r>
    <r>
      <rPr>
        <sz val="10"/>
        <rFont val="Times New Roman"/>
        <charset val="134"/>
      </rPr>
      <t>)</t>
    </r>
  </si>
  <si>
    <t>币种</t>
  </si>
  <si>
    <t>外币账面金额</t>
  </si>
  <si>
    <t>评估基准日汇率</t>
  </si>
  <si>
    <t>账面价值</t>
  </si>
  <si>
    <t>评估价值</t>
  </si>
  <si>
    <t>增减值</t>
  </si>
  <si>
    <r>
      <rPr>
        <sz val="10"/>
        <rFont val="宋体"/>
        <charset val="134"/>
      </rPr>
      <t>增值率</t>
    </r>
    <r>
      <rPr>
        <sz val="10"/>
        <rFont val="Times New Roman"/>
        <charset val="134"/>
      </rPr>
      <t>%</t>
    </r>
  </si>
  <si>
    <t>华成公司</t>
  </si>
  <si>
    <t>人民币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</si>
  <si>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     </t>
    </r>
    <r>
      <rPr>
        <sz val="10"/>
        <rFont val="宋体"/>
        <charset val="134"/>
      </rPr>
      <t>计</t>
    </r>
  </si>
  <si>
    <t>应收账款评估明细表</t>
  </si>
  <si>
    <r>
      <rPr>
        <sz val="10"/>
        <rFont val="宋体"/>
        <charset val="134"/>
      </rPr>
      <t>表</t>
    </r>
    <r>
      <rPr>
        <sz val="10"/>
        <rFont val="Times New Roman"/>
        <charset val="134"/>
      </rPr>
      <t>3-4</t>
    </r>
  </si>
  <si>
    <r>
      <rPr>
        <sz val="10"/>
        <rFont val="宋体"/>
        <charset val="134"/>
      </rPr>
      <t>欠款单位名称（结算对象</t>
    </r>
    <r>
      <rPr>
        <sz val="10"/>
        <rFont val="Times New Roman"/>
        <charset val="134"/>
      </rPr>
      <t>)</t>
    </r>
  </si>
  <si>
    <t>业务内容</t>
  </si>
  <si>
    <t>发生日期</t>
  </si>
  <si>
    <t>账龄</t>
  </si>
  <si>
    <t>市一建二处</t>
  </si>
  <si>
    <t>工程款</t>
  </si>
  <si>
    <t>3年以上</t>
  </si>
  <si>
    <t>市电影公司</t>
  </si>
  <si>
    <t>市四建二处</t>
  </si>
  <si>
    <t>桂地对外贸易公司</t>
  </si>
  <si>
    <t>房地产投资公司</t>
  </si>
  <si>
    <t>华惠公司</t>
  </si>
  <si>
    <t>桂林市景森房地产公司</t>
  </si>
  <si>
    <t>何奎</t>
  </si>
  <si>
    <t>工程质保金</t>
  </si>
  <si>
    <t>市鑫灿房地产开发有限公司</t>
  </si>
  <si>
    <t>广西国发林业造纸有限责任公司</t>
  </si>
  <si>
    <t>桂林市金城房地产开发公司</t>
  </si>
  <si>
    <t>桂林市兴进实业有限责任公司</t>
  </si>
  <si>
    <t>桂林三金药业股份有限公司</t>
  </si>
  <si>
    <t>桂林市涯耀和置业有限公司</t>
  </si>
  <si>
    <t>桂林市七星区东环路改造建设指挥部</t>
  </si>
  <si>
    <t>桂林汇源食品饮料有限公司</t>
  </si>
  <si>
    <t>1-2年</t>
  </si>
  <si>
    <t>桂林市星惠房地产开发有限公司</t>
  </si>
  <si>
    <t>桂林橡胶机械厂</t>
  </si>
  <si>
    <t>2-3年</t>
  </si>
  <si>
    <t>桂林市殡葬管理处</t>
  </si>
  <si>
    <t>1年以内</t>
  </si>
  <si>
    <t>桂林市景森房地产开发有限公司</t>
  </si>
  <si>
    <t>桂林医学院附属医院</t>
  </si>
  <si>
    <t>桂林市社会保障住房发展中心</t>
  </si>
  <si>
    <t>临桂漓源粮油饲料有限责任公司</t>
  </si>
  <si>
    <t>广西建工集团第五建筑工程有限公司</t>
  </si>
  <si>
    <t>富川瑶族自治县住房和城乡建设局</t>
  </si>
  <si>
    <t>桂林市叠彩区立面改造工程指挥部</t>
  </si>
  <si>
    <t>桂林百货大楼股份有限公司</t>
  </si>
  <si>
    <t>桂林漓江逍遥湖旅游开发有限公司</t>
  </si>
  <si>
    <t>广西壮族自治区南溪山医院</t>
  </si>
  <si>
    <t>桂林市公安局劳动服务公司</t>
  </si>
  <si>
    <t>桂林中核建筑安装工程有限责任公司</t>
  </si>
  <si>
    <t>桂林市泰源房地产开发有限公司</t>
  </si>
  <si>
    <t>桂林市七建平山小学</t>
  </si>
  <si>
    <t>桂林新凯悦大酒店有限公司</t>
  </si>
  <si>
    <t>区二建桂林分公司</t>
  </si>
  <si>
    <t>广西师范大学</t>
  </si>
  <si>
    <t>桂林机床电器有限公司</t>
  </si>
  <si>
    <t>中国人民解放军75716部队</t>
  </si>
  <si>
    <t>中国人民解放军75707部队10分队</t>
  </si>
  <si>
    <t>桂林两江四湖旅游有限责任公司</t>
  </si>
  <si>
    <t>桂林彰泰实业集团有限公司</t>
  </si>
  <si>
    <t>桂林华森物业服务有限公司</t>
  </si>
  <si>
    <t>桂林市七星区管理处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</si>
  <si>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        </t>
    </r>
    <r>
      <rPr>
        <sz val="10"/>
        <rFont val="宋体"/>
        <charset val="134"/>
      </rPr>
      <t>计</t>
    </r>
  </si>
  <si>
    <t>减：应收账款坏账准备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</si>
  <si>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计</t>
    </r>
  </si>
  <si>
    <t>预付账款评估明细表</t>
  </si>
  <si>
    <r>
      <rPr>
        <sz val="10"/>
        <rFont val="宋体"/>
        <charset val="134"/>
      </rPr>
      <t>表</t>
    </r>
    <r>
      <rPr>
        <sz val="10"/>
        <rFont val="Times New Roman"/>
        <charset val="134"/>
      </rPr>
      <t>3-5</t>
    </r>
  </si>
  <si>
    <r>
      <rPr>
        <sz val="10"/>
        <rFont val="宋体"/>
        <charset val="134"/>
      </rPr>
      <t>收款单位名称（结算对象</t>
    </r>
    <r>
      <rPr>
        <sz val="10"/>
        <rFont val="Times New Roman"/>
        <charset val="134"/>
      </rPr>
      <t>)</t>
    </r>
  </si>
  <si>
    <t>分包单位</t>
  </si>
  <si>
    <t>邓校</t>
  </si>
  <si>
    <t>易泽伟</t>
  </si>
  <si>
    <t>庞明治</t>
  </si>
  <si>
    <t>王善学</t>
  </si>
  <si>
    <t>邓德胜</t>
  </si>
  <si>
    <t>刘勇军</t>
  </si>
  <si>
    <t>伍松荣</t>
  </si>
  <si>
    <t>中房桂林公司</t>
  </si>
  <si>
    <t>供应单位</t>
  </si>
  <si>
    <t>工业建设总公司</t>
  </si>
  <si>
    <t>建筑工业出版社</t>
  </si>
  <si>
    <t>广西医疗器械桂林公司</t>
  </si>
  <si>
    <t>曾荣飞</t>
  </si>
  <si>
    <t>申健军</t>
  </si>
  <si>
    <t>减：预付账款坏账准备</t>
  </si>
  <si>
    <t>合      计</t>
  </si>
  <si>
    <t>建筑物清单</t>
  </si>
  <si>
    <t>综合成新率</t>
  </si>
  <si>
    <t>权证编号</t>
  </si>
  <si>
    <t>建筑物名称</t>
  </si>
  <si>
    <t>结构</t>
  </si>
  <si>
    <t>建成
年月</t>
  </si>
  <si>
    <r>
      <t>建筑面积体积（㎡）</t>
    </r>
    <r>
      <rPr>
        <sz val="10"/>
        <rFont val="Times New Roman"/>
        <charset val="134"/>
      </rPr>
      <t xml:space="preserve">               </t>
    </r>
  </si>
  <si>
    <t>门卫磅房及锅炉房</t>
  </si>
  <si>
    <t>勘察成新率计分表</t>
  </si>
  <si>
    <t>鄂(2018）赤壁市不动产权第0012039号</t>
  </si>
  <si>
    <t>发电房</t>
  </si>
  <si>
    <t>混合结构</t>
  </si>
  <si>
    <t>现场打分法计算表</t>
  </si>
  <si>
    <t>门卫</t>
  </si>
  <si>
    <t>磅房</t>
  </si>
  <si>
    <t>住宅宿舍</t>
  </si>
  <si>
    <t xml:space="preserve">砖木结构 </t>
  </si>
  <si>
    <t>车间及削片房</t>
  </si>
  <si>
    <t>钢筋混凝土混合</t>
  </si>
  <si>
    <t>部件名称</t>
  </si>
  <si>
    <t>标准分</t>
  </si>
  <si>
    <t>评定依据</t>
  </si>
  <si>
    <t>评定分</t>
  </si>
  <si>
    <t>办公室</t>
  </si>
  <si>
    <t>食堂</t>
  </si>
  <si>
    <t>结构部分</t>
  </si>
  <si>
    <t>基础</t>
  </si>
  <si>
    <t>有足够承载力，无不均匀沉降</t>
  </si>
  <si>
    <t>厕所</t>
  </si>
  <si>
    <t>合        计</t>
  </si>
  <si>
    <t>非承重墙</t>
  </si>
  <si>
    <t>墙体较完好</t>
  </si>
  <si>
    <t>屋面</t>
  </si>
  <si>
    <t>无渗漏，隔热、保温层较完好，排水设施较完好</t>
  </si>
  <si>
    <t>楼地面</t>
  </si>
  <si>
    <t>面层较完整</t>
  </si>
  <si>
    <t>综合求取时权重取为0.6</t>
  </si>
  <si>
    <t>安装部分</t>
  </si>
  <si>
    <t>门窗</t>
  </si>
  <si>
    <t>完好，基本无损坏，开关灵活</t>
  </si>
  <si>
    <t>外装修</t>
  </si>
  <si>
    <t>基本完好，局部有正常磨损</t>
  </si>
  <si>
    <t>内装修</t>
  </si>
  <si>
    <t>局部有正常磨损</t>
  </si>
  <si>
    <t>顶棚</t>
  </si>
  <si>
    <t>综合求取时权重取为0.25</t>
  </si>
  <si>
    <t>水卫</t>
  </si>
  <si>
    <t>管道设备基本良好</t>
  </si>
  <si>
    <t>电照</t>
  </si>
  <si>
    <t>线路装备基本良好</t>
  </si>
  <si>
    <t>通风</t>
  </si>
  <si>
    <t>管道设备使用基本正常完好</t>
  </si>
  <si>
    <t>通讯</t>
  </si>
  <si>
    <t>通讯设备使用基本正常</t>
  </si>
  <si>
    <t>供配电</t>
  </si>
  <si>
    <t>供配电使用情况较好</t>
  </si>
  <si>
    <t>其他</t>
  </si>
  <si>
    <t>基本完好使用正常</t>
  </si>
  <si>
    <t>综合求取时权重取为0.15</t>
  </si>
  <si>
    <t>勘察成新率合计</t>
  </si>
  <si>
    <t>承重构件</t>
  </si>
  <si>
    <t>完好较坚固</t>
  </si>
  <si>
    <t>固定资产—构筑物及其他辅助设施评估明细表</t>
  </si>
  <si>
    <t>构筑物名称</t>
  </si>
  <si>
    <r>
      <rPr>
        <sz val="10"/>
        <rFont val="宋体"/>
        <charset val="134"/>
      </rPr>
      <t>建成
年月</t>
    </r>
  </si>
  <si>
    <r>
      <rPr>
        <sz val="10"/>
        <rFont val="宋体"/>
        <charset val="134"/>
      </rPr>
      <t xml:space="preserve">长度
</t>
    </r>
    <r>
      <rPr>
        <sz val="10"/>
        <rFont val="Times New Roman"/>
        <charset val="134"/>
      </rPr>
      <t>(m)</t>
    </r>
  </si>
  <si>
    <r>
      <rPr>
        <sz val="10"/>
        <rFont val="宋体"/>
        <charset val="134"/>
      </rPr>
      <t xml:space="preserve">宽度
</t>
    </r>
    <r>
      <rPr>
        <sz val="10"/>
        <rFont val="Times New Roman"/>
        <charset val="134"/>
      </rPr>
      <t>(m)</t>
    </r>
  </si>
  <si>
    <t>计量单位</t>
  </si>
  <si>
    <t>数量</t>
  </si>
  <si>
    <t>原值</t>
  </si>
  <si>
    <t>净值</t>
  </si>
  <si>
    <t>成新率%</t>
  </si>
  <si>
    <t>牛舍围墙</t>
  </si>
  <si>
    <t>宿舍围墙</t>
  </si>
  <si>
    <t>沼气池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</si>
  <si>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3</t>
    </r>
  </si>
  <si>
    <t>固定资产--绿化苗木评估明细表</t>
  </si>
  <si>
    <t>评估基准日：2019年3月31日</t>
  </si>
  <si>
    <t>名称</t>
  </si>
  <si>
    <t>树木生长所在区域</t>
  </si>
  <si>
    <r>
      <rPr>
        <sz val="10"/>
        <rFont val="宋体"/>
        <charset val="134"/>
      </rPr>
      <t>树杆直径</t>
    </r>
    <r>
      <rPr>
        <sz val="10"/>
        <rFont val="Times New Roman"/>
        <charset val="134"/>
      </rPr>
      <t>(cm)</t>
    </r>
  </si>
  <si>
    <r>
      <rPr>
        <sz val="8"/>
        <rFont val="宋体"/>
        <charset val="134"/>
      </rPr>
      <t>树高（</t>
    </r>
    <r>
      <rPr>
        <sz val="8"/>
        <rFont val="Times New Roman"/>
        <charset val="134"/>
      </rPr>
      <t>m</t>
    </r>
    <r>
      <rPr>
        <sz val="8"/>
        <rFont val="宋体"/>
        <charset val="134"/>
      </rPr>
      <t>）</t>
    </r>
  </si>
  <si>
    <r>
      <rPr>
        <sz val="10"/>
        <rFont val="宋体"/>
        <charset val="134"/>
      </rPr>
      <t>树冠</t>
    </r>
    <r>
      <rPr>
        <sz val="10"/>
        <rFont val="Times New Roman"/>
        <charset val="134"/>
      </rPr>
      <t xml:space="preserve">  (m)</t>
    </r>
  </si>
  <si>
    <t>评估单价</t>
  </si>
  <si>
    <t>到位信息价（元）</t>
  </si>
  <si>
    <t>每株到位单价</t>
  </si>
  <si>
    <t>每株起苗、包裹、运输价</t>
  </si>
  <si>
    <t>原地不起苗</t>
  </si>
  <si>
    <t>单位</t>
  </si>
  <si>
    <t>实际数量</t>
  </si>
  <si>
    <r>
      <rPr>
        <sz val="10"/>
        <rFont val="宋体"/>
        <charset val="134"/>
      </rPr>
      <t>蓄积量（m</t>
    </r>
    <r>
      <rPr>
        <sz val="10"/>
        <rFont val="宋体"/>
        <charset val="134"/>
      </rPr>
      <t>3</t>
    </r>
    <r>
      <rPr>
        <sz val="10"/>
        <rFont val="宋体"/>
        <charset val="134"/>
      </rPr>
      <t>）</t>
    </r>
  </si>
  <si>
    <t>单价（元）/株</t>
  </si>
  <si>
    <t>合价（元）</t>
  </si>
  <si>
    <t>樟树</t>
  </si>
  <si>
    <t>80-100</t>
  </si>
  <si>
    <t>棵</t>
  </si>
  <si>
    <t>60-80</t>
  </si>
  <si>
    <t>松树</t>
  </si>
  <si>
    <t>银合欢</t>
  </si>
  <si>
    <t>陆通驾校里面</t>
  </si>
  <si>
    <t>15-20</t>
  </si>
  <si>
    <t>天竺桂</t>
  </si>
  <si>
    <t>场部</t>
  </si>
  <si>
    <t>20-30</t>
  </si>
  <si>
    <t>银杏树</t>
  </si>
  <si>
    <t>大叶蒲葵</t>
  </si>
  <si>
    <t>桂花树</t>
  </si>
  <si>
    <t>合   计</t>
  </si>
  <si>
    <t>应付账款评估明细表</t>
  </si>
  <si>
    <r>
      <rPr>
        <sz val="10"/>
        <rFont val="宋体"/>
        <charset val="134"/>
      </rPr>
      <t>表</t>
    </r>
    <r>
      <rPr>
        <sz val="10"/>
        <rFont val="Times New Roman"/>
        <charset val="134"/>
      </rPr>
      <t>5-4</t>
    </r>
  </si>
  <si>
    <r>
      <rPr>
        <sz val="10"/>
        <rFont val="宋体"/>
        <charset val="134"/>
      </rPr>
      <t>户名（结算对象</t>
    </r>
    <r>
      <rPr>
        <sz val="10"/>
        <rFont val="Times New Roman"/>
        <charset val="134"/>
      </rPr>
      <t>)</t>
    </r>
  </si>
  <si>
    <t>工程保证金-华成一处</t>
  </si>
  <si>
    <t>工程保修金-汪国雄</t>
  </si>
  <si>
    <t>应交税费评估明细表</t>
  </si>
  <si>
    <t>表5-7</t>
  </si>
  <si>
    <t>税费种类</t>
  </si>
  <si>
    <t>征税部门</t>
  </si>
  <si>
    <t>营业税</t>
  </si>
  <si>
    <t>城建税</t>
  </si>
  <si>
    <t>个人所得税</t>
  </si>
  <si>
    <t>教育附加费</t>
  </si>
  <si>
    <t>地方教育附加费</t>
  </si>
  <si>
    <t>水利建设基金</t>
  </si>
  <si>
    <t>企业所得税</t>
  </si>
  <si>
    <t>预提费用评估明细表</t>
  </si>
  <si>
    <r>
      <rPr>
        <sz val="10"/>
        <rFont val="宋体"/>
        <charset val="134"/>
      </rPr>
      <t>表</t>
    </r>
    <r>
      <rPr>
        <sz val="10"/>
        <rFont val="Times New Roman"/>
        <charset val="134"/>
      </rPr>
      <t>5-10</t>
    </r>
  </si>
  <si>
    <t>分包工程项目成本</t>
  </si>
  <si>
    <t>预转收入成本、税费</t>
  </si>
  <si>
    <t/>
  </si>
  <si>
    <t>Book1</t>
  </si>
  <si>
    <t>D:\MICROSOFT OFFICE\OFFICE\xlstart\Book1.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</si>
  <si>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</si>
  <si>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</si>
  <si>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</si>
  <si>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</si>
  <si>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</si>
  <si>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</si>
  <si>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</si>
  <si>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</si>
  <si>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</si>
  <si>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</si>
  <si>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土地清单</t>
  </si>
  <si>
    <t>土地位置</t>
  </si>
  <si>
    <t>取得日期</t>
  </si>
  <si>
    <t>用地性质</t>
  </si>
  <si>
    <t>准用年限</t>
  </si>
  <si>
    <t>开发程度</t>
  </si>
  <si>
    <t>土地面积(㎡)</t>
  </si>
  <si>
    <t>赤壁市蒲圻办事处发展大道经济开发区</t>
  </si>
  <si>
    <t>工业用地</t>
  </si>
  <si>
    <r>
      <rPr>
        <sz val="11"/>
        <rFont val="Times New Roman"/>
        <charset val="134"/>
      </rPr>
      <t>36.15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</si>
  <si>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红线外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五通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，红线内“五通一平”</t>
    </r>
  </si>
  <si>
    <t>合       计</t>
  </si>
</sst>
</file>

<file path=xl/styles.xml><?xml version="1.0" encoding="utf-8"?>
<styleSheet xmlns="http://schemas.openxmlformats.org/spreadsheetml/2006/main">
  <numFmts count="67">
    <numFmt numFmtId="176" formatCode="&quot;$&quot;#,##0.00_);[Red]\(&quot;$&quot;#,##0.00\)"/>
    <numFmt numFmtId="177" formatCode="mmm\ dd\,\ yy"/>
    <numFmt numFmtId="178" formatCode="_-&quot;$&quot;\ * #,##0_-;_-&quot;$&quot;\ * #,##0\-;_-&quot;$&quot;\ * &quot;-&quot;_-;_-@_-"/>
    <numFmt numFmtId="179" formatCode="_-#0&quot;.&quot;0000_-;\(#0&quot;.&quot;0000\);_-\ \ &quot;-&quot;_-;_-@_-"/>
    <numFmt numFmtId="180" formatCode="_-* #,##0\¥_-;\-* #,##0\¥_-;_-* &quot;-&quot;\¥_-;_-@_-"/>
    <numFmt numFmtId="181" formatCode="#,##0.0_);\(#,##0.0\)"/>
    <numFmt numFmtId="182" formatCode="_(&quot;$&quot;* #,##0.00_);_(&quot;$&quot;* \(#,##0.00\);_(&quot;$&quot;* &quot;-&quot;??_);_(@_)"/>
    <numFmt numFmtId="183" formatCode="0.000%"/>
    <numFmt numFmtId="184" formatCode="_-#,##0%_-;\(#,##0%\);_-\ &quot;-&quot;_-"/>
    <numFmt numFmtId="185" formatCode="_-* #,##0.00\¥_-;\-* #,##0.00\¥_-;_-* &quot;-&quot;??\¥_-;_-@_-"/>
    <numFmt numFmtId="186" formatCode="_([$€-2]* #,##0.00_);_([$€-2]* \(#,##0.00\);_([$€-2]* &quot;-&quot;??_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87" formatCode="_(&quot;$&quot;* #,##0_);_(&quot;$&quot;* \(#,##0\);_(&quot;$&quot;* &quot;-&quot;??_);_(@_)"/>
    <numFmt numFmtId="188" formatCode="_-#,###,_-;\(#,###,\);_-\ \ &quot;-&quot;_-;_-@_-"/>
    <numFmt numFmtId="189" formatCode="#,##0.00_ "/>
    <numFmt numFmtId="190" formatCode="_-#0&quot;.&quot;0,_-;\(#0&quot;.&quot;0,\);_-\ \ &quot;-&quot;_-;_-@_-"/>
    <numFmt numFmtId="191" formatCode="_ \¥* #,##0_ ;_ \¥* \-#,##0_ ;_ \¥* &quot;-&quot;_ ;_ @_ "/>
    <numFmt numFmtId="192" formatCode="&quot;$&quot;\ #,##0_-;[Red]&quot;$&quot;\ #,##0\-"/>
    <numFmt numFmtId="193" formatCode="&quot;$&quot;#,##0_);[Red]\(&quot;$&quot;#,##0\)"/>
    <numFmt numFmtId="194" formatCode="0.0%"/>
    <numFmt numFmtId="195" formatCode="mmm/dd/yyyy;_-\ &quot;N/A&quot;_-;_-\ &quot;-&quot;_-"/>
    <numFmt numFmtId="196" formatCode="\$#,##0;\(\$#,##0\)"/>
    <numFmt numFmtId="197" formatCode="_-#,##0_-;\(#,##0\);_-\ \ &quot;-&quot;_-;_-@_-"/>
    <numFmt numFmtId="198" formatCode="mm/dd/yy_)"/>
    <numFmt numFmtId="199" formatCode="_-#,##0.00_-;\(#,##0.00\);_-\ \ &quot;-&quot;_-;_-@_-"/>
    <numFmt numFmtId="200" formatCode="#,##0.00\¥;[Red]\-#,##0.00\¥"/>
    <numFmt numFmtId="201" formatCode="_(&quot;$&quot;* #,##0.0_);_(&quot;$&quot;* \(#,##0.0\);_(&quot;$&quot;* &quot;-&quot;??_);_(@_)"/>
    <numFmt numFmtId="202" formatCode="_-* #,##0_-;\-* #,##0_-;_-* &quot;-&quot;??_-;_-@_-"/>
    <numFmt numFmtId="203" formatCode="_(&quot;$&quot;* #,##0_);_(&quot;$&quot;* \(#,##0\);_(&quot;$&quot;* &quot;-&quot;_);_(@_)"/>
    <numFmt numFmtId="204" formatCode="\$#,##0.00;\(\$#,##0.00\)"/>
    <numFmt numFmtId="205" formatCode="&quot;$&quot;#,##0_);\(&quot;$&quot;#,##0\)"/>
    <numFmt numFmtId="206" formatCode="&quot;\&quot;#,##0;[Red]&quot;\&quot;&quot;\&quot;&quot;\&quot;&quot;\&quot;&quot;\&quot;&quot;\&quot;&quot;\&quot;\-#,##0"/>
    <numFmt numFmtId="207" formatCode="&quot;$&quot;\ #,##0.00_-;[Red]&quot;$&quot;\ #,##0.00\-"/>
    <numFmt numFmtId="208" formatCode="mmm/yyyy;_-\ &quot;N/A&quot;_-;_-\ &quot;-&quot;_-"/>
    <numFmt numFmtId="209" formatCode="#,##0.00\¥;\-#,##0.00\¥"/>
    <numFmt numFmtId="210" formatCode="_-* #,##0.00000000_-;\-* #,##0.00000000_-;_-* &quot;-&quot;_-;_-@_-"/>
    <numFmt numFmtId="211" formatCode="#,##0;\(#,##0\)"/>
    <numFmt numFmtId="212" formatCode="_-#,###.00,_-;\(#,###.00,\);_-\ \ &quot;-&quot;_-;_-@_-"/>
    <numFmt numFmtId="213" formatCode="#\ ??/??"/>
    <numFmt numFmtId="214" formatCode="_-&quot;$&quot;* #,##0.00_-;\-&quot;$&quot;* #,##0.00_-;_-&quot;$&quot;* &quot;-&quot;??_-;_-@_-"/>
    <numFmt numFmtId="215" formatCode="#,##0.00_);[Red]\(#,##0.00\)"/>
    <numFmt numFmtId="216" formatCode="0.0"/>
    <numFmt numFmtId="217" formatCode="0_);[Red]\(0\)"/>
    <numFmt numFmtId="218" formatCode="0.000"/>
    <numFmt numFmtId="219" formatCode="#,##0_);\(#,##0\)"/>
    <numFmt numFmtId="220" formatCode="_-* #,##0.00_-;\-* #,##0.00_-;_-* &quot;-&quot;??_-;_-@_-"/>
    <numFmt numFmtId="221" formatCode="#,##0.00_);\(#,##0.00\)"/>
    <numFmt numFmtId="222" formatCode="_-* #,##0_-;\-* #,##0_-;_-* &quot;-&quot;_-;_-@_-"/>
    <numFmt numFmtId="223" formatCode="#,##0.00;\(#,##0.00\)"/>
    <numFmt numFmtId="224" formatCode="&quot;$&quot;#,##0;\-&quot;$&quot;#,##0"/>
    <numFmt numFmtId="225" formatCode="0.00_);[Red]\(0.00\)"/>
    <numFmt numFmtId="226" formatCode="#,##0.0"/>
    <numFmt numFmtId="227" formatCode="0_ "/>
    <numFmt numFmtId="228" formatCode="_ * #,##0.00_ ;_ * \¥\¥\¥\¥\¥\¥\¥\-#,##0.00_ ;_ * &quot;-&quot;??_ ;_ @_ "/>
    <numFmt numFmtId="229" formatCode="0.00_ "/>
    <numFmt numFmtId="230" formatCode="#,##0\ &quot; &quot;;\(#,##0\)\ ;&quot;—&quot;&quot; &quot;&quot; &quot;&quot; &quot;&quot; &quot;"/>
    <numFmt numFmtId="231" formatCode="#,##0_ "/>
    <numFmt numFmtId="232" formatCode="_-&quot;$&quot;* #,##0_-;\-&quot;$&quot;* #,##0_-;_-&quot;$&quot;* &quot;-&quot;_-;_-@_-"/>
    <numFmt numFmtId="233" formatCode="yy\.mm\.dd"/>
    <numFmt numFmtId="234" formatCode="\¥#,##0;[Red]\¥\¥\-#,##0"/>
    <numFmt numFmtId="235" formatCode="\¥#,##0.00;[Red]\¥\-#,##0.00"/>
    <numFmt numFmtId="236" formatCode="\¥#,##0;[Red]\¥\-#,##0"/>
    <numFmt numFmtId="237" formatCode="_(* #,##0.00_);_(* \(#,##0.00\);_(* &quot;-&quot;_);_(@_)"/>
    <numFmt numFmtId="238" formatCode="0.0_);[Red]\(0.0\)"/>
  </numFmts>
  <fonts count="129">
    <font>
      <sz val="12"/>
      <name val="Times New Roman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indexed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8"/>
      <name val="Times New Roman"/>
      <charset val="134"/>
    </font>
    <font>
      <sz val="18"/>
      <name val="黑体"/>
      <charset val="134"/>
    </font>
    <font>
      <b/>
      <sz val="10"/>
      <name val="宋体"/>
      <charset val="134"/>
    </font>
    <font>
      <sz val="8"/>
      <name val="Times New Roman"/>
      <charset val="134"/>
    </font>
    <font>
      <b/>
      <sz val="10"/>
      <name val="Times New Roman"/>
      <charset val="134"/>
    </font>
    <font>
      <b/>
      <sz val="16"/>
      <name val="Times New Roman"/>
      <charset val="134"/>
    </font>
    <font>
      <b/>
      <sz val="18"/>
      <name val="黑体"/>
      <charset val="134"/>
    </font>
    <font>
      <sz val="10"/>
      <name val="黑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b/>
      <sz val="8"/>
      <name val="宋体"/>
      <charset val="134"/>
    </font>
    <font>
      <sz val="9"/>
      <name val="Times New Roman"/>
      <charset val="134"/>
    </font>
    <font>
      <sz val="10"/>
      <name val="Arial Narrow"/>
      <charset val="134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u/>
      <sz val="10"/>
      <color indexed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2"/>
      <name val=".VnTime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7"/>
      <name val="Small Fonts"/>
      <charset val="134"/>
    </font>
    <font>
      <sz val="8"/>
      <name val="Arial"/>
      <charset val="134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9"/>
      <name val="Helv"/>
      <charset val="134"/>
    </font>
    <font>
      <sz val="10"/>
      <name val="???"/>
      <charset val="134"/>
    </font>
    <font>
      <sz val="10"/>
      <name val="Helv"/>
      <charset val="134"/>
    </font>
    <font>
      <sz val="11"/>
      <color indexed="20"/>
      <name val="宋体"/>
      <charset val="134"/>
    </font>
    <font>
      <sz val="12"/>
      <name val="¹UAAA¼"/>
      <charset val="134"/>
    </font>
    <font>
      <sz val="14"/>
      <name val="??"/>
      <charset val="134"/>
    </font>
    <font>
      <sz val="11"/>
      <color indexed="62"/>
      <name val="宋体"/>
      <charset val="134"/>
    </font>
    <font>
      <sz val="12"/>
      <name val="Helv"/>
      <charset val="134"/>
    </font>
    <font>
      <sz val="10"/>
      <color indexed="16"/>
      <name val="MS Serif"/>
      <charset val="134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9"/>
      <name val="宋体"/>
      <charset val="134"/>
    </font>
    <font>
      <sz val="11"/>
      <name val="??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Helv"/>
      <charset val="134"/>
    </font>
    <font>
      <b/>
      <sz val="11"/>
      <color indexed="52"/>
      <name val="宋体"/>
      <charset val="134"/>
    </font>
    <font>
      <u val="singleAccounting"/>
      <vertAlign val="subscript"/>
      <sz val="10"/>
      <name val="Times New Roman"/>
      <charset val="134"/>
    </font>
    <font>
      <sz val="10"/>
      <name val="Geneva"/>
      <charset val="134"/>
    </font>
    <font>
      <b/>
      <sz val="18"/>
      <name val="Arial"/>
      <charset val="134"/>
    </font>
    <font>
      <b/>
      <sz val="11"/>
      <color indexed="8"/>
      <name val="宋体"/>
      <charset val="134"/>
    </font>
    <font>
      <i/>
      <sz val="9"/>
      <name val="Times New Roman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i/>
      <sz val="11"/>
      <color indexed="23"/>
      <name val="宋体"/>
      <charset val="134"/>
    </font>
    <font>
      <u/>
      <sz val="7.5"/>
      <color indexed="12"/>
      <name val="Arial"/>
      <charset val="134"/>
    </font>
    <font>
      <b/>
      <sz val="10"/>
      <name val="Helv"/>
      <charset val="134"/>
    </font>
    <font>
      <b/>
      <sz val="11"/>
      <color indexed="63"/>
      <name val="宋体"/>
      <charset val="134"/>
    </font>
    <font>
      <b/>
      <sz val="12"/>
      <color indexed="8"/>
      <name val="宋体"/>
      <charset val="134"/>
    </font>
    <font>
      <sz val="14"/>
      <name val="뼻뮝"/>
      <charset val="134"/>
    </font>
    <font>
      <u/>
      <sz val="7.5"/>
      <color indexed="36"/>
      <name val="Arial"/>
      <charset val="134"/>
    </font>
    <font>
      <b/>
      <sz val="12"/>
      <name val="Arial"/>
      <charset val="134"/>
    </font>
    <font>
      <b/>
      <sz val="18"/>
      <color indexed="56"/>
      <name val="宋体"/>
      <charset val="134"/>
    </font>
    <font>
      <sz val="11"/>
      <name val="µ¸¿ò"/>
      <charset val="134"/>
    </font>
    <font>
      <b/>
      <sz val="10"/>
      <name val="MS Sans Serif"/>
      <charset val="134"/>
    </font>
    <font>
      <sz val="10"/>
      <name val="Courier"/>
      <charset val="134"/>
    </font>
    <font>
      <sz val="7"/>
      <name val="Helv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13"/>
      <color indexed="56"/>
      <name val="宋体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MS Sans Serif"/>
      <charset val="134"/>
    </font>
    <font>
      <b/>
      <sz val="11"/>
      <color indexed="9"/>
      <name val="宋体"/>
      <charset val="134"/>
    </font>
    <font>
      <b/>
      <sz val="14"/>
      <color indexed="9"/>
      <name val="Times New Roman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10"/>
      <name val="Tms Rmn"/>
      <charset val="134"/>
    </font>
    <font>
      <sz val="7"/>
      <color indexed="10"/>
      <name val="Helv"/>
      <charset val="134"/>
    </font>
    <font>
      <sz val="10"/>
      <color indexed="20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新細明體"/>
      <charset val="134"/>
    </font>
    <font>
      <sz val="12"/>
      <color indexed="16"/>
      <name val="宋体"/>
      <charset val="134"/>
    </font>
    <font>
      <u/>
      <sz val="9"/>
      <color indexed="12"/>
      <name val="宋体"/>
      <charset val="134"/>
    </font>
    <font>
      <u/>
      <sz val="12"/>
      <color indexed="12"/>
      <name val="Times New Roman"/>
      <charset val="134"/>
    </font>
    <font>
      <b/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宋体"/>
      <charset val="134"/>
    </font>
    <font>
      <sz val="11"/>
      <color indexed="52"/>
      <name val="宋体"/>
      <charset val="134"/>
    </font>
    <font>
      <sz val="12"/>
      <name val="뼻뮝"/>
      <charset val="134"/>
    </font>
    <font>
      <sz val="12"/>
      <name val="Courier"/>
      <charset val="134"/>
    </font>
    <font>
      <sz val="12"/>
      <name val="바탕체"/>
      <charset val="134"/>
    </font>
    <font>
      <sz val="10"/>
      <name val="굴림체"/>
      <charset val="134"/>
    </font>
    <font>
      <vertAlign val="superscript"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8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3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6">
    <xf numFmtId="186" fontId="0" fillId="0" borderId="0"/>
    <xf numFmtId="42" fontId="38" fillId="0" borderId="0" applyFont="0" applyFill="0" applyBorder="0" applyAlignment="0" applyProtection="0">
      <alignment vertical="center"/>
    </xf>
    <xf numFmtId="0" fontId="50" fillId="33" borderId="26" applyNumberFormat="0" applyAlignment="0" applyProtection="0">
      <alignment vertical="center"/>
    </xf>
    <xf numFmtId="186" fontId="39" fillId="28" borderId="0" applyNumberFormat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39" fillId="1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186" fontId="53" fillId="0" borderId="0"/>
    <xf numFmtId="192" fontId="7" fillId="0" borderId="0"/>
    <xf numFmtId="186" fontId="54" fillId="0" borderId="0"/>
    <xf numFmtId="186" fontId="13" fillId="0" borderId="0">
      <alignment horizontal="center" wrapText="1"/>
      <protection locked="0"/>
    </xf>
    <xf numFmtId="186" fontId="61" fillId="47" borderId="0" applyNumberFormat="0" applyBorder="0" applyAlignment="0" applyProtection="0"/>
    <xf numFmtId="41" fontId="38" fillId="0" borderId="0" applyFon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186" fontId="46" fillId="0" borderId="0" applyNumberFormat="0" applyFill="0" applyBorder="0" applyAlignment="0" applyProtection="0">
      <alignment vertical="top"/>
      <protection locked="0"/>
    </xf>
    <xf numFmtId="186" fontId="65" fillId="51" borderId="0" applyNumberFormat="0" applyBorder="0" applyAlignment="0" applyProtection="0"/>
    <xf numFmtId="0" fontId="32" fillId="34" borderId="0" applyNumberFormat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186" fontId="41" fillId="41" borderId="0" applyNumberFormat="0" applyBorder="0" applyAlignment="0" applyProtection="0">
      <alignment vertical="center"/>
    </xf>
    <xf numFmtId="186" fontId="41" fillId="16" borderId="0" applyNumberFormat="0" applyBorder="0" applyAlignment="0" applyProtection="0">
      <alignment vertical="center"/>
    </xf>
    <xf numFmtId="186" fontId="39" fillId="39" borderId="0" applyNumberFormat="0" applyBorder="0" applyAlignment="0" applyProtection="0">
      <alignment vertical="center"/>
    </xf>
    <xf numFmtId="186" fontId="7" fillId="0" borderId="0">
      <protection locked="0"/>
    </xf>
    <xf numFmtId="40" fontId="57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39" fillId="16" borderId="0" applyNumberFormat="0" applyBorder="0" applyAlignment="0" applyProtection="0">
      <alignment vertical="center"/>
    </xf>
    <xf numFmtId="0" fontId="38" fillId="15" borderId="25" applyNumberFormat="0" applyFont="0" applyAlignment="0" applyProtection="0">
      <alignment vertical="center"/>
    </xf>
    <xf numFmtId="186" fontId="0" fillId="0" borderId="0"/>
    <xf numFmtId="181" fontId="52" fillId="37" borderId="0"/>
    <xf numFmtId="186" fontId="60" fillId="0" borderId="0" applyNumberFormat="0" applyAlignment="0">
      <alignment horizontal="left"/>
    </xf>
    <xf numFmtId="186" fontId="41" fillId="39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86" fontId="54" fillId="0" borderId="0"/>
    <xf numFmtId="0" fontId="48" fillId="0" borderId="0" applyNumberFormat="0" applyFill="0" applyBorder="0" applyAlignment="0" applyProtection="0">
      <alignment vertical="center"/>
    </xf>
    <xf numFmtId="186" fontId="55" fillId="40" borderId="0" applyNumberFormat="0" applyBorder="0" applyAlignment="0" applyProtection="0">
      <alignment vertical="center"/>
    </xf>
    <xf numFmtId="186" fontId="39" fillId="45" borderId="0" applyNumberFormat="0" applyBorder="0" applyAlignment="0" applyProtection="0">
      <alignment vertical="center"/>
    </xf>
    <xf numFmtId="186" fontId="56" fillId="0" borderId="0" applyFont="0" applyFill="0" applyBorder="0" applyAlignment="0" applyProtection="0"/>
    <xf numFmtId="186" fontId="41" fillId="39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186" fontId="39" fillId="38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186" fontId="41" fillId="3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13" borderId="22" applyNumberFormat="0" applyAlignment="0" applyProtection="0">
      <alignment vertical="center"/>
    </xf>
    <xf numFmtId="181" fontId="59" fillId="44" borderId="0"/>
    <xf numFmtId="186" fontId="41" fillId="40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0" fontId="40" fillId="13" borderId="26" applyNumberFormat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0" fontId="47" fillId="25" borderId="30" applyNumberForma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86" fontId="7" fillId="0" borderId="0">
      <protection locked="0"/>
    </xf>
    <xf numFmtId="0" fontId="32" fillId="12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0" fontId="67" fillId="0" borderId="32" applyNumberFormat="0" applyFill="0" applyAlignment="0" applyProtection="0">
      <alignment vertical="center"/>
    </xf>
    <xf numFmtId="186" fontId="41" fillId="42" borderId="0" applyNumberFormat="0" applyBorder="0" applyAlignment="0" applyProtection="0">
      <alignment vertical="center"/>
    </xf>
    <xf numFmtId="0" fontId="68" fillId="0" borderId="33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186" fontId="41" fillId="46" borderId="0" applyNumberFormat="0" applyBorder="0" applyAlignment="0" applyProtection="0">
      <alignment vertical="center"/>
    </xf>
    <xf numFmtId="186" fontId="41" fillId="42" borderId="0" applyNumberFormat="0" applyBorder="0" applyAlignment="0" applyProtection="0">
      <alignment vertical="center"/>
    </xf>
    <xf numFmtId="186" fontId="41" fillId="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186" fontId="7" fillId="0" borderId="0"/>
    <xf numFmtId="0" fontId="32" fillId="1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186" fontId="54" fillId="0" borderId="0"/>
    <xf numFmtId="0" fontId="30" fillId="50" borderId="0" applyNumberFormat="0" applyBorder="0" applyAlignment="0" applyProtection="0">
      <alignment vertical="center"/>
    </xf>
    <xf numFmtId="186" fontId="7" fillId="0" borderId="0"/>
    <xf numFmtId="0" fontId="32" fillId="36" borderId="0" applyNumberFormat="0" applyBorder="0" applyAlignment="0" applyProtection="0">
      <alignment vertical="center"/>
    </xf>
    <xf numFmtId="186" fontId="41" fillId="46" borderId="0" applyNumberFormat="0" applyBorder="0" applyAlignment="0" applyProtection="0">
      <alignment vertical="center"/>
    </xf>
    <xf numFmtId="186" fontId="41" fillId="42" borderId="0" applyNumberFormat="0" applyBorder="0" applyAlignment="0" applyProtection="0">
      <alignment vertical="center"/>
    </xf>
    <xf numFmtId="186" fontId="7" fillId="0" borderId="0">
      <protection locked="0"/>
    </xf>
    <xf numFmtId="186" fontId="54" fillId="0" borderId="0"/>
    <xf numFmtId="186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186" fontId="0" fillId="0" borderId="0"/>
    <xf numFmtId="186" fontId="58" fillId="43" borderId="31" applyNumberFormat="0" applyAlignment="0" applyProtection="0">
      <alignment vertical="center"/>
    </xf>
    <xf numFmtId="186" fontId="7" fillId="0" borderId="0">
      <protection locked="0"/>
    </xf>
    <xf numFmtId="49" fontId="4" fillId="0" borderId="0" applyProtection="0">
      <alignment horizontal="left"/>
    </xf>
    <xf numFmtId="186" fontId="69" fillId="0" borderId="0">
      <alignment horizontal="left"/>
    </xf>
    <xf numFmtId="186" fontId="7" fillId="0" borderId="0"/>
    <xf numFmtId="38" fontId="57" fillId="0" borderId="0" applyFont="0" applyFill="0" applyBorder="0" applyAlignment="0" applyProtection="0"/>
    <xf numFmtId="186" fontId="41" fillId="41" borderId="0" applyNumberFormat="0" applyBorder="0" applyAlignment="0" applyProtection="0">
      <alignment vertical="center"/>
    </xf>
    <xf numFmtId="186" fontId="7" fillId="0" borderId="0"/>
    <xf numFmtId="186" fontId="79" fillId="0" borderId="0" applyFont="0" applyFill="0" applyBorder="0" applyAlignment="0" applyProtection="0"/>
    <xf numFmtId="182" fontId="7" fillId="0" borderId="0" applyFont="0" applyFill="0" applyBorder="0" applyAlignment="0" applyProtection="0"/>
    <xf numFmtId="186" fontId="65" fillId="47" borderId="0" applyNumberFormat="0" applyBorder="0" applyAlignment="0" applyProtection="0"/>
    <xf numFmtId="186" fontId="79" fillId="0" borderId="0" applyFont="0" applyFill="0" applyBorder="0" applyAlignment="0" applyProtection="0"/>
    <xf numFmtId="186" fontId="41" fillId="41" borderId="0" applyNumberFormat="0" applyBorder="0" applyAlignment="0" applyProtection="0">
      <alignment vertical="center"/>
    </xf>
    <xf numFmtId="186" fontId="41" fillId="16" borderId="0" applyNumberFormat="0" applyBorder="0" applyAlignment="0" applyProtection="0">
      <alignment vertical="center"/>
    </xf>
    <xf numFmtId="186" fontId="39" fillId="39" borderId="0" applyNumberFormat="0" applyBorder="0" applyAlignment="0" applyProtection="0">
      <alignment vertical="center"/>
    </xf>
    <xf numFmtId="186" fontId="39" fillId="28" borderId="0" applyNumberFormat="0" applyBorder="0" applyAlignment="0" applyProtection="0">
      <alignment vertical="center"/>
    </xf>
    <xf numFmtId="186" fontId="0" fillId="0" borderId="0"/>
    <xf numFmtId="186" fontId="41" fillId="58" borderId="0" applyNumberFormat="0" applyBorder="0" applyAlignment="0" applyProtection="0">
      <alignment vertical="center"/>
    </xf>
    <xf numFmtId="186" fontId="41" fillId="39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7" fillId="0" borderId="0">
      <protection locked="0"/>
    </xf>
    <xf numFmtId="186" fontId="61" fillId="60" borderId="0" applyNumberFormat="0" applyBorder="0" applyAlignment="0" applyProtection="0"/>
    <xf numFmtId="186" fontId="41" fillId="46" borderId="0" applyNumberFormat="0" applyBorder="0" applyAlignment="0" applyProtection="0">
      <alignment vertical="center"/>
    </xf>
    <xf numFmtId="186" fontId="41" fillId="42" borderId="0" applyNumberFormat="0" applyBorder="0" applyAlignment="0" applyProtection="0">
      <alignment vertical="center"/>
    </xf>
    <xf numFmtId="186" fontId="72" fillId="0" borderId="0"/>
    <xf numFmtId="186" fontId="70" fillId="8" borderId="31" applyNumberFormat="0" applyAlignment="0" applyProtection="0">
      <alignment vertical="center"/>
    </xf>
    <xf numFmtId="186" fontId="73" fillId="0" borderId="0" applyNumberFormat="0" applyFill="0" applyBorder="0" applyAlignment="0" applyProtection="0"/>
    <xf numFmtId="186" fontId="41" fillId="46" borderId="0" applyNumberFormat="0" applyBorder="0" applyAlignment="0" applyProtection="0">
      <alignment vertical="center"/>
    </xf>
    <xf numFmtId="186" fontId="41" fillId="42" borderId="0" applyNumberFormat="0" applyBorder="0" applyAlignment="0" applyProtection="0">
      <alignment vertical="center"/>
    </xf>
    <xf numFmtId="49" fontId="7" fillId="0" borderId="0" applyFont="0" applyFill="0" applyBorder="0" applyAlignment="0" applyProtection="0"/>
    <xf numFmtId="186" fontId="0" fillId="0" borderId="0"/>
    <xf numFmtId="186" fontId="7" fillId="0" borderId="0"/>
    <xf numFmtId="186" fontId="54" fillId="0" borderId="0"/>
    <xf numFmtId="186" fontId="0" fillId="0" borderId="0"/>
    <xf numFmtId="186" fontId="0" fillId="0" borderId="0"/>
    <xf numFmtId="186" fontId="54" fillId="0" borderId="0"/>
    <xf numFmtId="186" fontId="39" fillId="16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54" fillId="0" borderId="0"/>
    <xf numFmtId="186" fontId="39" fillId="16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54" fillId="0" borderId="0"/>
    <xf numFmtId="186" fontId="39" fillId="16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54" fillId="0" borderId="0"/>
    <xf numFmtId="186" fontId="39" fillId="16" borderId="0" applyNumberFormat="0" applyBorder="0" applyAlignment="0" applyProtection="0">
      <alignment vertical="center"/>
    </xf>
    <xf numFmtId="190" fontId="4" fillId="0" borderId="0" applyFill="0" applyBorder="0" applyProtection="0">
      <alignment horizontal="right"/>
    </xf>
    <xf numFmtId="186" fontId="61" fillId="60" borderId="0" applyNumberFormat="0" applyBorder="0" applyAlignment="0" applyProtection="0"/>
    <xf numFmtId="186" fontId="54" fillId="0" borderId="0"/>
    <xf numFmtId="186" fontId="39" fillId="16" borderId="0" applyNumberFormat="0" applyBorder="0" applyAlignment="0" applyProtection="0">
      <alignment vertical="center"/>
    </xf>
    <xf numFmtId="186" fontId="54" fillId="0" borderId="0"/>
    <xf numFmtId="186" fontId="54" fillId="0" borderId="0"/>
    <xf numFmtId="186" fontId="54" fillId="0" borderId="0"/>
    <xf numFmtId="186" fontId="56" fillId="0" borderId="0" applyFont="0" applyFill="0" applyBorder="0" applyAlignment="0" applyProtection="0"/>
    <xf numFmtId="186" fontId="54" fillId="0" borderId="0"/>
    <xf numFmtId="181" fontId="52" fillId="37" borderId="0"/>
    <xf numFmtId="186" fontId="7" fillId="0" borderId="0">
      <protection locked="0"/>
    </xf>
    <xf numFmtId="186" fontId="54" fillId="0" borderId="0"/>
    <xf numFmtId="186" fontId="54" fillId="0" borderId="0"/>
    <xf numFmtId="186" fontId="54" fillId="0" borderId="0"/>
    <xf numFmtId="186" fontId="54" fillId="0" borderId="0"/>
    <xf numFmtId="186" fontId="54" fillId="0" borderId="0"/>
    <xf numFmtId="186" fontId="0" fillId="0" borderId="0"/>
    <xf numFmtId="186" fontId="72" fillId="0" borderId="0"/>
    <xf numFmtId="186" fontId="41" fillId="41" borderId="0" applyNumberFormat="0" applyBorder="0" applyAlignment="0" applyProtection="0">
      <alignment vertical="center"/>
    </xf>
    <xf numFmtId="186" fontId="0" fillId="0" borderId="0"/>
    <xf numFmtId="186" fontId="76" fillId="46" borderId="0" applyNumberFormat="0" applyBorder="0" applyAlignment="0" applyProtection="0">
      <alignment vertical="center"/>
    </xf>
    <xf numFmtId="186" fontId="7" fillId="0" borderId="0">
      <protection locked="0"/>
    </xf>
    <xf numFmtId="186" fontId="7" fillId="0" borderId="0">
      <protection locked="0"/>
    </xf>
    <xf numFmtId="186" fontId="7" fillId="0" borderId="0">
      <protection locked="0"/>
    </xf>
    <xf numFmtId="186" fontId="24" fillId="0" borderId="0">
      <alignment vertical="center"/>
    </xf>
    <xf numFmtId="186" fontId="7" fillId="0" borderId="0">
      <protection locked="0"/>
    </xf>
    <xf numFmtId="186" fontId="41" fillId="41" borderId="0" applyNumberFormat="0" applyBorder="0" applyAlignment="0" applyProtection="0">
      <alignment vertical="center"/>
    </xf>
    <xf numFmtId="186" fontId="34" fillId="0" borderId="28" applyNumberFormat="0" applyFill="0" applyAlignment="0" applyProtection="0">
      <alignment vertical="center"/>
    </xf>
    <xf numFmtId="186" fontId="7" fillId="0" borderId="0">
      <protection locked="0"/>
    </xf>
    <xf numFmtId="204" fontId="4" fillId="0" borderId="0"/>
    <xf numFmtId="186" fontId="39" fillId="45" borderId="0" applyNumberFormat="0" applyBorder="0" applyAlignment="0" applyProtection="0">
      <alignment vertical="center"/>
    </xf>
    <xf numFmtId="186" fontId="7" fillId="0" borderId="0">
      <protection locked="0"/>
    </xf>
    <xf numFmtId="186" fontId="7" fillId="0" borderId="0">
      <protection locked="0"/>
    </xf>
    <xf numFmtId="186" fontId="41" fillId="42" borderId="0" applyNumberFormat="0" applyBorder="0" applyAlignment="0" applyProtection="0">
      <alignment vertical="center"/>
    </xf>
    <xf numFmtId="186" fontId="77" fillId="3" borderId="0" applyNumberFormat="0" applyBorder="0" applyAlignment="0" applyProtection="0">
      <alignment vertical="center"/>
    </xf>
    <xf numFmtId="212" fontId="4" fillId="0" borderId="0" applyFill="0" applyBorder="0" applyProtection="0">
      <alignment horizontal="right"/>
    </xf>
    <xf numFmtId="186" fontId="39" fillId="52" borderId="0" applyNumberFormat="0" applyBorder="0" applyAlignment="0" applyProtection="0">
      <alignment vertical="center"/>
    </xf>
    <xf numFmtId="186" fontId="41" fillId="43" borderId="0" applyNumberFormat="0" applyBorder="0" applyAlignment="0" applyProtection="0">
      <alignment vertical="center"/>
    </xf>
    <xf numFmtId="186" fontId="7" fillId="0" borderId="0">
      <protection locked="0"/>
    </xf>
    <xf numFmtId="186" fontId="7" fillId="0" borderId="0">
      <protection locked="0"/>
    </xf>
    <xf numFmtId="186" fontId="39" fillId="57" borderId="0" applyNumberFormat="0" applyBorder="0" applyAlignment="0" applyProtection="0">
      <alignment vertical="center"/>
    </xf>
    <xf numFmtId="186" fontId="7" fillId="0" borderId="0"/>
    <xf numFmtId="186" fontId="39" fillId="57" borderId="0" applyNumberFormat="0" applyBorder="0" applyAlignment="0" applyProtection="0">
      <alignment vertical="center"/>
    </xf>
    <xf numFmtId="186" fontId="7" fillId="0" borderId="0"/>
    <xf numFmtId="186" fontId="7" fillId="0" borderId="0"/>
    <xf numFmtId="186" fontId="7" fillId="0" borderId="0"/>
    <xf numFmtId="186" fontId="61" fillId="59" borderId="0" applyNumberFormat="0" applyBorder="0" applyAlignment="0" applyProtection="0"/>
    <xf numFmtId="186" fontId="0" fillId="0" borderId="0"/>
    <xf numFmtId="186" fontId="7" fillId="0" borderId="0"/>
    <xf numFmtId="186" fontId="41" fillId="40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41" fillId="16" borderId="0" applyNumberFormat="0" applyBorder="0" applyAlignment="0" applyProtection="0">
      <alignment vertical="center"/>
    </xf>
    <xf numFmtId="186" fontId="7" fillId="0" borderId="0"/>
    <xf numFmtId="186" fontId="76" fillId="2" borderId="0" applyNumberFormat="0" applyBorder="0" applyAlignment="0" applyProtection="0">
      <alignment vertical="center"/>
    </xf>
    <xf numFmtId="186" fontId="44" fillId="5" borderId="3"/>
    <xf numFmtId="186" fontId="41" fillId="41" borderId="0" applyNumberFormat="0" applyBorder="0" applyAlignment="0" applyProtection="0">
      <alignment vertical="center"/>
    </xf>
    <xf numFmtId="186" fontId="34" fillId="0" borderId="28" applyNumberFormat="0" applyFill="0" applyAlignment="0" applyProtection="0">
      <alignment vertical="center"/>
    </xf>
    <xf numFmtId="186" fontId="7" fillId="0" borderId="0"/>
    <xf numFmtId="186" fontId="41" fillId="58" borderId="0" applyNumberFormat="0" applyBorder="0" applyAlignment="0" applyProtection="0">
      <alignment vertical="center"/>
    </xf>
    <xf numFmtId="186" fontId="7" fillId="0" borderId="0"/>
    <xf numFmtId="186" fontId="7" fillId="0" borderId="0"/>
    <xf numFmtId="186" fontId="7" fillId="0" borderId="0">
      <protection locked="0"/>
    </xf>
    <xf numFmtId="186" fontId="70" fillId="8" borderId="31" applyNumberFormat="0" applyAlignment="0" applyProtection="0">
      <alignment vertical="center"/>
    </xf>
    <xf numFmtId="213" fontId="7" fillId="0" borderId="0" applyFont="0" applyFill="0" applyProtection="0"/>
    <xf numFmtId="186" fontId="7" fillId="0" borderId="0">
      <protection locked="0"/>
    </xf>
    <xf numFmtId="186" fontId="7" fillId="0" borderId="0">
      <protection locked="0"/>
    </xf>
    <xf numFmtId="186" fontId="7" fillId="0" borderId="0">
      <protection locked="0"/>
    </xf>
    <xf numFmtId="186" fontId="0" fillId="0" borderId="0"/>
    <xf numFmtId="186" fontId="81" fillId="0" borderId="0" applyNumberFormat="0" applyFill="0" applyBorder="0" applyAlignment="0" applyProtection="0">
      <alignment vertical="top"/>
      <protection locked="0"/>
    </xf>
    <xf numFmtId="188" fontId="4" fillId="0" borderId="0" applyFill="0" applyBorder="0" applyProtection="0">
      <alignment horizontal="right"/>
    </xf>
    <xf numFmtId="14" fontId="13" fillId="0" borderId="0">
      <alignment horizontal="center" wrapText="1"/>
      <protection locked="0"/>
    </xf>
    <xf numFmtId="208" fontId="71" fillId="0" borderId="0" applyFill="0" applyBorder="0" applyProtection="0">
      <alignment horizontal="center"/>
    </xf>
    <xf numFmtId="186" fontId="78" fillId="0" borderId="0"/>
    <xf numFmtId="186" fontId="74" fillId="0" borderId="34" applyNumberFormat="0" applyFill="0" applyAlignment="0" applyProtection="0">
      <alignment vertical="center"/>
    </xf>
    <xf numFmtId="186" fontId="7" fillId="0" borderId="0" applyBorder="0"/>
    <xf numFmtId="186" fontId="7" fillId="0" borderId="0"/>
    <xf numFmtId="206" fontId="7" fillId="0" borderId="0"/>
    <xf numFmtId="186" fontId="39" fillId="28" borderId="0" applyNumberFormat="0" applyBorder="0" applyAlignment="0" applyProtection="0">
      <alignment vertical="center"/>
    </xf>
    <xf numFmtId="186" fontId="74" fillId="0" borderId="34" applyNumberFormat="0" applyFill="0" applyAlignment="0" applyProtection="0">
      <alignment vertical="center"/>
    </xf>
    <xf numFmtId="186" fontId="0" fillId="0" borderId="0"/>
    <xf numFmtId="186" fontId="0" fillId="0" borderId="0"/>
    <xf numFmtId="186" fontId="7" fillId="0" borderId="0">
      <protection locked="0"/>
    </xf>
    <xf numFmtId="186" fontId="7" fillId="0" borderId="0"/>
    <xf numFmtId="186" fontId="41" fillId="41" borderId="0" applyNumberFormat="0" applyBorder="0" applyAlignment="0" applyProtection="0">
      <alignment vertical="center"/>
    </xf>
    <xf numFmtId="186" fontId="41" fillId="16" borderId="0" applyNumberFormat="0" applyBorder="0" applyAlignment="0" applyProtection="0">
      <alignment vertical="center"/>
    </xf>
    <xf numFmtId="186" fontId="39" fillId="39" borderId="0" applyNumberFormat="0" applyBorder="0" applyAlignment="0" applyProtection="0">
      <alignment vertical="center"/>
    </xf>
    <xf numFmtId="197" fontId="4" fillId="0" borderId="0" applyFill="0" applyBorder="0" applyProtection="0">
      <alignment horizontal="right"/>
    </xf>
    <xf numFmtId="186" fontId="80" fillId="0" borderId="0" applyNumberFormat="0" applyFill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99" fontId="4" fillId="0" borderId="0" applyFill="0" applyBorder="0" applyProtection="0">
      <alignment horizontal="right"/>
    </xf>
    <xf numFmtId="186" fontId="41" fillId="58" borderId="0" applyNumberFormat="0" applyBorder="0" applyAlignment="0" applyProtection="0">
      <alignment vertical="center"/>
    </xf>
    <xf numFmtId="186" fontId="41" fillId="39" borderId="0" applyNumberFormat="0" applyBorder="0" applyAlignment="0" applyProtection="0">
      <alignment vertical="center"/>
    </xf>
    <xf numFmtId="195" fontId="71" fillId="0" borderId="0" applyFill="0" applyBorder="0" applyProtection="0">
      <alignment horizontal="center"/>
    </xf>
    <xf numFmtId="184" fontId="75" fillId="0" borderId="0" applyFill="0" applyBorder="0" applyProtection="0">
      <alignment horizontal="right"/>
    </xf>
    <xf numFmtId="179" fontId="4" fillId="0" borderId="0" applyFill="0" applyBorder="0" applyProtection="0">
      <alignment horizontal="right"/>
    </xf>
    <xf numFmtId="186" fontId="41" fillId="41" borderId="0" applyNumberFormat="0" applyBorder="0" applyAlignment="0" applyProtection="0">
      <alignment vertical="center"/>
    </xf>
    <xf numFmtId="186" fontId="41" fillId="16" borderId="0" applyNumberFormat="0" applyBorder="0" applyAlignment="0" applyProtection="0">
      <alignment vertical="center"/>
    </xf>
    <xf numFmtId="186" fontId="39" fillId="39" borderId="0" applyNumberFormat="0" applyBorder="0" applyAlignment="0" applyProtection="0">
      <alignment vertical="center"/>
    </xf>
    <xf numFmtId="186" fontId="41" fillId="41" borderId="0" applyNumberFormat="0" applyBorder="0" applyAlignment="0" applyProtection="0">
      <alignment vertical="center"/>
    </xf>
    <xf numFmtId="186" fontId="41" fillId="16" borderId="0" applyNumberFormat="0" applyBorder="0" applyAlignment="0" applyProtection="0">
      <alignment vertical="center"/>
    </xf>
    <xf numFmtId="186" fontId="39" fillId="39" borderId="0" applyNumberFormat="0" applyBorder="0" applyAlignment="0" applyProtection="0">
      <alignment vertical="center"/>
    </xf>
    <xf numFmtId="186" fontId="41" fillId="41" borderId="0" applyNumberFormat="0" applyBorder="0" applyAlignment="0" applyProtection="0">
      <alignment vertical="center"/>
    </xf>
    <xf numFmtId="186" fontId="41" fillId="16" borderId="0" applyNumberFormat="0" applyBorder="0" applyAlignment="0" applyProtection="0">
      <alignment vertical="center"/>
    </xf>
    <xf numFmtId="186" fontId="39" fillId="39" borderId="0" applyNumberFormat="0" applyBorder="0" applyAlignment="0" applyProtection="0">
      <alignment vertical="center"/>
    </xf>
    <xf numFmtId="186" fontId="41" fillId="41" borderId="0" applyNumberFormat="0" applyBorder="0" applyAlignment="0" applyProtection="0">
      <alignment vertical="center"/>
    </xf>
    <xf numFmtId="186" fontId="41" fillId="16" borderId="0" applyNumberFormat="0" applyBorder="0" applyAlignment="0" applyProtection="0">
      <alignment vertical="center"/>
    </xf>
    <xf numFmtId="186" fontId="61" fillId="59" borderId="0" applyNumberFormat="0" applyBorder="0" applyAlignment="0" applyProtection="0"/>
    <xf numFmtId="186" fontId="41" fillId="41" borderId="0" applyNumberFormat="0" applyBorder="0" applyAlignment="0" applyProtection="0">
      <alignment vertical="center"/>
    </xf>
    <xf numFmtId="186" fontId="41" fillId="41" borderId="0" applyNumberFormat="0" applyBorder="0" applyAlignment="0" applyProtection="0">
      <alignment vertical="center"/>
    </xf>
    <xf numFmtId="186" fontId="41" fillId="41" borderId="0" applyNumberFormat="0" applyBorder="0" applyAlignment="0" applyProtection="0">
      <alignment vertical="center"/>
    </xf>
    <xf numFmtId="186" fontId="56" fillId="0" borderId="0"/>
    <xf numFmtId="186" fontId="41" fillId="41" borderId="0" applyNumberFormat="0" applyBorder="0" applyAlignment="0" applyProtection="0">
      <alignment vertical="center"/>
    </xf>
    <xf numFmtId="186" fontId="41" fillId="41" borderId="0" applyNumberFormat="0" applyBorder="0" applyAlignment="0" applyProtection="0">
      <alignment vertical="center"/>
    </xf>
    <xf numFmtId="186" fontId="65" fillId="63" borderId="0" applyNumberFormat="0" applyBorder="0" applyAlignment="0" applyProtection="0"/>
    <xf numFmtId="186" fontId="39" fillId="45" borderId="0" applyNumberFormat="0" applyBorder="0" applyAlignment="0" applyProtection="0">
      <alignment vertical="center"/>
    </xf>
    <xf numFmtId="186" fontId="41" fillId="58" borderId="0" applyNumberFormat="0" applyBorder="0" applyAlignment="0" applyProtection="0">
      <alignment vertical="center"/>
    </xf>
    <xf numFmtId="186" fontId="41" fillId="39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41" fillId="58" borderId="0" applyNumberFormat="0" applyBorder="0" applyAlignment="0" applyProtection="0">
      <alignment vertical="center"/>
    </xf>
    <xf numFmtId="186" fontId="41" fillId="39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41" fillId="58" borderId="0" applyNumberFormat="0" applyBorder="0" applyAlignment="0" applyProtection="0">
      <alignment vertical="center"/>
    </xf>
    <xf numFmtId="186" fontId="41" fillId="39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91" fontId="24" fillId="0" borderId="0" applyFont="0" applyFill="0" applyBorder="0" applyAlignment="0" applyProtection="0"/>
    <xf numFmtId="186" fontId="41" fillId="58" borderId="0" applyNumberFormat="0" applyBorder="0" applyAlignment="0" applyProtection="0">
      <alignment vertical="center"/>
    </xf>
    <xf numFmtId="186" fontId="41" fillId="39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41" fillId="58" borderId="0" applyNumberFormat="0" applyBorder="0" applyAlignment="0" applyProtection="0">
      <alignment vertical="center"/>
    </xf>
    <xf numFmtId="186" fontId="41" fillId="39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41" fillId="58" borderId="0" applyNumberFormat="0" applyBorder="0" applyAlignment="0" applyProtection="0">
      <alignment vertical="center"/>
    </xf>
    <xf numFmtId="186" fontId="41" fillId="58" borderId="0" applyNumberFormat="0" applyBorder="0" applyAlignment="0" applyProtection="0">
      <alignment vertical="center"/>
    </xf>
    <xf numFmtId="186" fontId="41" fillId="58" borderId="0" applyNumberFormat="0" applyBorder="0" applyAlignment="0" applyProtection="0">
      <alignment vertical="center"/>
    </xf>
    <xf numFmtId="186" fontId="41" fillId="58" borderId="0" applyNumberFormat="0" applyBorder="0" applyAlignment="0" applyProtection="0">
      <alignment vertical="center"/>
    </xf>
    <xf numFmtId="186" fontId="41" fillId="58" borderId="0" applyNumberFormat="0" applyBorder="0" applyAlignment="0" applyProtection="0">
      <alignment vertical="center"/>
    </xf>
    <xf numFmtId="186" fontId="41" fillId="58" borderId="0" applyNumberFormat="0" applyBorder="0" applyAlignment="0" applyProtection="0">
      <alignment vertical="center"/>
    </xf>
    <xf numFmtId="186" fontId="7" fillId="0" borderId="0"/>
    <xf numFmtId="186" fontId="44" fillId="8" borderId="3"/>
    <xf numFmtId="186" fontId="41" fillId="58" borderId="0" applyNumberFormat="0" applyBorder="0" applyAlignment="0" applyProtection="0">
      <alignment vertical="center"/>
    </xf>
    <xf numFmtId="186" fontId="41" fillId="58" borderId="0" applyNumberFormat="0" applyBorder="0" applyAlignment="0" applyProtection="0">
      <alignment vertical="center"/>
    </xf>
    <xf numFmtId="186" fontId="41" fillId="2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41" fillId="16" borderId="0" applyNumberFormat="0" applyBorder="0" applyAlignment="0" applyProtection="0">
      <alignment vertical="center"/>
    </xf>
    <xf numFmtId="186" fontId="41" fillId="2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41" fillId="16" borderId="0" applyNumberFormat="0" applyBorder="0" applyAlignment="0" applyProtection="0">
      <alignment vertical="center"/>
    </xf>
    <xf numFmtId="186" fontId="41" fillId="2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41" fillId="16" borderId="0" applyNumberFormat="0" applyBorder="0" applyAlignment="0" applyProtection="0">
      <alignment vertical="center"/>
    </xf>
    <xf numFmtId="186" fontId="83" fillId="8" borderId="35" applyNumberFormat="0" applyAlignment="0" applyProtection="0">
      <alignment vertical="center"/>
    </xf>
    <xf numFmtId="206" fontId="7" fillId="0" borderId="0"/>
    <xf numFmtId="186" fontId="41" fillId="2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41" fillId="16" borderId="0" applyNumberFormat="0" applyBorder="0" applyAlignment="0" applyProtection="0">
      <alignment vertical="center"/>
    </xf>
    <xf numFmtId="186" fontId="83" fillId="8" borderId="35" applyNumberFormat="0" applyAlignment="0" applyProtection="0">
      <alignment vertical="center"/>
    </xf>
    <xf numFmtId="206" fontId="7" fillId="0" borderId="0"/>
    <xf numFmtId="186" fontId="61" fillId="60" borderId="0" applyNumberFormat="0" applyBorder="0" applyAlignment="0" applyProtection="0"/>
    <xf numFmtId="186" fontId="41" fillId="2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41" fillId="16" borderId="0" applyNumberFormat="0" applyBorder="0" applyAlignment="0" applyProtection="0">
      <alignment vertical="center"/>
    </xf>
    <xf numFmtId="186" fontId="83" fillId="8" borderId="35" applyNumberFormat="0" applyAlignment="0" applyProtection="0">
      <alignment vertical="center"/>
    </xf>
    <xf numFmtId="206" fontId="7" fillId="0" borderId="0"/>
    <xf numFmtId="186" fontId="82" fillId="0" borderId="0"/>
    <xf numFmtId="186" fontId="41" fillId="2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41" fillId="16" borderId="0" applyNumberFormat="0" applyBorder="0" applyAlignment="0" applyProtection="0">
      <alignment vertical="center"/>
    </xf>
    <xf numFmtId="186" fontId="83" fillId="8" borderId="35" applyNumberFormat="0" applyAlignment="0" applyProtection="0">
      <alignment vertical="center"/>
    </xf>
    <xf numFmtId="206" fontId="7" fillId="0" borderId="0"/>
    <xf numFmtId="186" fontId="41" fillId="2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83" fillId="8" borderId="35" applyNumberFormat="0" applyAlignment="0" applyProtection="0">
      <alignment vertical="center"/>
    </xf>
    <xf numFmtId="206" fontId="7" fillId="0" borderId="0"/>
    <xf numFmtId="186" fontId="41" fillId="2" borderId="0" applyNumberFormat="0" applyBorder="0" applyAlignment="0" applyProtection="0">
      <alignment vertical="center"/>
    </xf>
    <xf numFmtId="186" fontId="87" fillId="0" borderId="0" applyNumberFormat="0" applyFill="0" applyBorder="0" applyAlignment="0" applyProtection="0"/>
    <xf numFmtId="186" fontId="41" fillId="46" borderId="0" applyNumberFormat="0" applyBorder="0" applyAlignment="0" applyProtection="0">
      <alignment vertical="center"/>
    </xf>
    <xf numFmtId="186" fontId="41" fillId="42" borderId="0" applyNumberFormat="0" applyBorder="0" applyAlignment="0" applyProtection="0">
      <alignment vertical="center"/>
    </xf>
    <xf numFmtId="186" fontId="41" fillId="2" borderId="0" applyNumberFormat="0" applyBorder="0" applyAlignment="0" applyProtection="0">
      <alignment vertical="center"/>
    </xf>
    <xf numFmtId="186" fontId="39" fillId="28" borderId="0" applyNumberFormat="0" applyBorder="0" applyAlignment="0" applyProtection="0">
      <alignment vertical="center"/>
    </xf>
    <xf numFmtId="186" fontId="41" fillId="46" borderId="0" applyNumberFormat="0" applyBorder="0" applyAlignment="0" applyProtection="0">
      <alignment vertical="center"/>
    </xf>
    <xf numFmtId="186" fontId="41" fillId="42" borderId="0" applyNumberFormat="0" applyBorder="0" applyAlignment="0" applyProtection="0">
      <alignment vertical="center"/>
    </xf>
    <xf numFmtId="186" fontId="41" fillId="2" borderId="0" applyNumberFormat="0" applyBorder="0" applyAlignment="0" applyProtection="0">
      <alignment vertical="center"/>
    </xf>
    <xf numFmtId="186" fontId="39" fillId="28" borderId="0" applyNumberFormat="0" applyBorder="0" applyAlignment="0" applyProtection="0">
      <alignment vertical="center"/>
    </xf>
    <xf numFmtId="186" fontId="41" fillId="46" borderId="0" applyNumberFormat="0" applyBorder="0" applyAlignment="0" applyProtection="0">
      <alignment vertical="center"/>
    </xf>
    <xf numFmtId="186" fontId="41" fillId="42" borderId="0" applyNumberFormat="0" applyBorder="0" applyAlignment="0" applyProtection="0">
      <alignment vertical="center"/>
    </xf>
    <xf numFmtId="186" fontId="41" fillId="2" borderId="0" applyNumberFormat="0" applyBorder="0" applyAlignment="0" applyProtection="0">
      <alignment vertical="center"/>
    </xf>
    <xf numFmtId="186" fontId="39" fillId="28" borderId="0" applyNumberFormat="0" applyBorder="0" applyAlignment="0" applyProtection="0">
      <alignment vertical="center"/>
    </xf>
    <xf numFmtId="186" fontId="41" fillId="46" borderId="0" applyNumberFormat="0" applyBorder="0" applyAlignment="0" applyProtection="0">
      <alignment vertical="center"/>
    </xf>
    <xf numFmtId="186" fontId="41" fillId="2" borderId="0" applyNumberFormat="0" applyBorder="0" applyAlignment="0" applyProtection="0">
      <alignment vertical="center"/>
    </xf>
    <xf numFmtId="186" fontId="39" fillId="28" borderId="0" applyNumberFormat="0" applyBorder="0" applyAlignment="0" applyProtection="0">
      <alignment vertical="center"/>
    </xf>
    <xf numFmtId="186" fontId="41" fillId="2" borderId="0" applyNumberFormat="0" applyBorder="0" applyAlignment="0" applyProtection="0">
      <alignment vertical="center"/>
    </xf>
    <xf numFmtId="186" fontId="39" fillId="28" borderId="0" applyNumberFormat="0" applyBorder="0" applyAlignment="0" applyProtection="0">
      <alignment vertical="center"/>
    </xf>
    <xf numFmtId="186" fontId="41" fillId="2" borderId="0" applyNumberFormat="0" applyBorder="0" applyAlignment="0" applyProtection="0">
      <alignment vertical="center"/>
    </xf>
    <xf numFmtId="186" fontId="41" fillId="2" borderId="0" applyNumberFormat="0" applyBorder="0" applyAlignment="0" applyProtection="0">
      <alignment vertical="center"/>
    </xf>
    <xf numFmtId="186" fontId="39" fillId="39" borderId="0" applyNumberFormat="0" applyBorder="0" applyAlignment="0" applyProtection="0">
      <alignment vertical="center"/>
    </xf>
    <xf numFmtId="186" fontId="39" fillId="28" borderId="0" applyNumberFormat="0" applyBorder="0" applyAlignment="0" applyProtection="0">
      <alignment vertical="center"/>
    </xf>
    <xf numFmtId="181" fontId="59" fillId="44" borderId="0"/>
    <xf numFmtId="186" fontId="41" fillId="40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39" fillId="45" borderId="0" applyNumberFormat="0" applyBorder="0" applyAlignment="0" applyProtection="0">
      <alignment vertical="center"/>
    </xf>
    <xf numFmtId="181" fontId="59" fillId="44" borderId="0"/>
    <xf numFmtId="186" fontId="41" fillId="40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39" fillId="45" borderId="0" applyNumberFormat="0" applyBorder="0" applyAlignment="0" applyProtection="0">
      <alignment vertical="center"/>
    </xf>
    <xf numFmtId="181" fontId="59" fillId="44" borderId="0"/>
    <xf numFmtId="186" fontId="41" fillId="40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39" fillId="45" borderId="0" applyNumberFormat="0" applyBorder="0" applyAlignment="0" applyProtection="0">
      <alignment vertical="center"/>
    </xf>
    <xf numFmtId="181" fontId="59" fillId="44" borderId="0"/>
    <xf numFmtId="186" fontId="41" fillId="40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39" fillId="45" borderId="0" applyNumberFormat="0" applyBorder="0" applyAlignment="0" applyProtection="0">
      <alignment vertical="center"/>
    </xf>
    <xf numFmtId="181" fontId="59" fillId="44" borderId="0"/>
    <xf numFmtId="186" fontId="41" fillId="40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39" fillId="45" borderId="0" applyNumberFormat="0" applyBorder="0" applyAlignment="0" applyProtection="0">
      <alignment vertical="center"/>
    </xf>
    <xf numFmtId="181" fontId="59" fillId="44" borderId="0"/>
    <xf numFmtId="186" fontId="41" fillId="40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39" fillId="45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39" fillId="16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39" fillId="16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41" fillId="46" borderId="0" applyNumberFormat="0" applyBorder="0" applyAlignment="0" applyProtection="0">
      <alignment vertical="center"/>
    </xf>
    <xf numFmtId="186" fontId="41" fillId="46" borderId="0" applyNumberFormat="0" applyBorder="0" applyAlignment="0" applyProtection="0">
      <alignment vertical="center"/>
    </xf>
    <xf numFmtId="186" fontId="39" fillId="39" borderId="0" applyNumberFormat="0" applyBorder="0" applyAlignment="0" applyProtection="0">
      <alignment vertical="center"/>
    </xf>
    <xf numFmtId="186" fontId="41" fillId="46" borderId="0" applyNumberFormat="0" applyBorder="0" applyAlignment="0" applyProtection="0">
      <alignment vertical="center"/>
    </xf>
    <xf numFmtId="186" fontId="39" fillId="39" borderId="0" applyNumberFormat="0" applyBorder="0" applyAlignment="0" applyProtection="0">
      <alignment vertical="center"/>
    </xf>
    <xf numFmtId="186" fontId="41" fillId="46" borderId="0" applyNumberFormat="0" applyBorder="0" applyAlignment="0" applyProtection="0">
      <alignment vertical="center"/>
    </xf>
    <xf numFmtId="186" fontId="39" fillId="39" borderId="0" applyNumberFormat="0" applyBorder="0" applyAlignment="0" applyProtection="0">
      <alignment vertical="center"/>
    </xf>
    <xf numFmtId="186" fontId="41" fillId="46" borderId="0" applyNumberFormat="0" applyBorder="0" applyAlignment="0" applyProtection="0">
      <alignment vertical="center"/>
    </xf>
    <xf numFmtId="186" fontId="39" fillId="39" borderId="0" applyNumberFormat="0" applyBorder="0" applyAlignment="0" applyProtection="0">
      <alignment vertical="center"/>
    </xf>
    <xf numFmtId="186" fontId="41" fillId="46" borderId="0" applyNumberFormat="0" applyBorder="0" applyAlignment="0" applyProtection="0">
      <alignment vertical="center"/>
    </xf>
    <xf numFmtId="186" fontId="86" fillId="0" borderId="0" applyNumberFormat="0" applyFill="0" applyBorder="0" applyAlignment="0" applyProtection="0">
      <alignment vertical="top"/>
      <protection locked="0"/>
    </xf>
    <xf numFmtId="186" fontId="39" fillId="39" borderId="0" applyNumberFormat="0" applyBorder="0" applyAlignment="0" applyProtection="0">
      <alignment vertical="center"/>
    </xf>
    <xf numFmtId="186" fontId="84" fillId="61" borderId="0" applyNumberFormat="0" applyBorder="0" applyAlignment="0" applyProtection="0"/>
    <xf numFmtId="40" fontId="85" fillId="0" borderId="0" applyFont="0" applyFill="0" applyBorder="0" applyAlignment="0" applyProtection="0"/>
    <xf numFmtId="186" fontId="41" fillId="46" borderId="0" applyNumberFormat="0" applyBorder="0" applyAlignment="0" applyProtection="0">
      <alignment vertical="center"/>
    </xf>
    <xf numFmtId="186" fontId="39" fillId="39" borderId="0" applyNumberFormat="0" applyBorder="0" applyAlignment="0" applyProtection="0">
      <alignment vertical="center"/>
    </xf>
    <xf numFmtId="186" fontId="84" fillId="62" borderId="0" applyNumberFormat="0" applyBorder="0" applyAlignment="0" applyProtection="0"/>
    <xf numFmtId="186" fontId="41" fillId="46" borderId="0" applyNumberFormat="0" applyBorder="0" applyAlignment="0" applyProtection="0">
      <alignment vertical="center"/>
    </xf>
    <xf numFmtId="186" fontId="41" fillId="43" borderId="0" applyNumberFormat="0" applyBorder="0" applyAlignment="0" applyProtection="0">
      <alignment vertical="center"/>
    </xf>
    <xf numFmtId="186" fontId="41" fillId="43" borderId="0" applyNumberFormat="0" applyBorder="0" applyAlignment="0" applyProtection="0">
      <alignment vertical="center"/>
    </xf>
    <xf numFmtId="186" fontId="41" fillId="43" borderId="0" applyNumberFormat="0" applyBorder="0" applyAlignment="0" applyProtection="0">
      <alignment vertical="center"/>
    </xf>
    <xf numFmtId="202" fontId="0" fillId="0" borderId="0" applyFill="0" applyBorder="0" applyAlignment="0"/>
    <xf numFmtId="186" fontId="41" fillId="43" borderId="0" applyNumberFormat="0" applyBorder="0" applyAlignment="0" applyProtection="0">
      <alignment vertical="center"/>
    </xf>
    <xf numFmtId="186" fontId="41" fillId="43" borderId="0" applyNumberFormat="0" applyBorder="0" applyAlignment="0" applyProtection="0">
      <alignment vertical="center"/>
    </xf>
    <xf numFmtId="186" fontId="39" fillId="45" borderId="0" applyNumberFormat="0" applyBorder="0" applyAlignment="0" applyProtection="0">
      <alignment vertical="center"/>
    </xf>
    <xf numFmtId="186" fontId="41" fillId="43" borderId="0" applyNumberFormat="0" applyBorder="0" applyAlignment="0" applyProtection="0">
      <alignment vertical="center"/>
    </xf>
    <xf numFmtId="186" fontId="39" fillId="45" borderId="0" applyNumberFormat="0" applyBorder="0" applyAlignment="0" applyProtection="0">
      <alignment vertical="center"/>
    </xf>
    <xf numFmtId="186" fontId="41" fillId="43" borderId="0" applyNumberFormat="0" applyBorder="0" applyAlignment="0" applyProtection="0">
      <alignment vertical="center"/>
    </xf>
    <xf numFmtId="186" fontId="39" fillId="45" borderId="0" applyNumberFormat="0" applyBorder="0" applyAlignment="0" applyProtection="0">
      <alignment vertical="center"/>
    </xf>
    <xf numFmtId="186" fontId="41" fillId="43" borderId="0" applyNumberFormat="0" applyBorder="0" applyAlignment="0" applyProtection="0">
      <alignment vertical="center"/>
    </xf>
    <xf numFmtId="186" fontId="41" fillId="43" borderId="0" applyNumberFormat="0" applyBorder="0" applyAlignment="0" applyProtection="0">
      <alignment vertical="center"/>
    </xf>
    <xf numFmtId="186" fontId="41" fillId="43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41" fillId="43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41" fillId="43" borderId="0" applyNumberFormat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41" fillId="43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41" fillId="43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41" fillId="43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39" fillId="16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39" fillId="16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39" fillId="16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39" fillId="16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39" fillId="16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39" fillId="16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65" fillId="64" borderId="0" applyNumberFormat="0" applyBorder="0" applyAlignment="0" applyProtection="0"/>
    <xf numFmtId="186" fontId="89" fillId="0" borderId="0"/>
    <xf numFmtId="186" fontId="41" fillId="21" borderId="0" applyNumberFormat="0" applyBorder="0" applyAlignment="0" applyProtection="0">
      <alignment vertical="center"/>
    </xf>
    <xf numFmtId="186" fontId="65" fillId="65" borderId="0" applyNumberFormat="0" applyBorder="0" applyAlignment="0" applyProtection="0"/>
    <xf numFmtId="186" fontId="24" fillId="0" borderId="0"/>
    <xf numFmtId="186" fontId="41" fillId="21" borderId="0" applyNumberFormat="0" applyBorder="0" applyAlignment="0" applyProtection="0">
      <alignment vertical="center"/>
    </xf>
    <xf numFmtId="186" fontId="65" fillId="51" borderId="0" applyNumberFormat="0" applyBorder="0" applyAlignment="0" applyProtection="0"/>
    <xf numFmtId="186" fontId="41" fillId="21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205" fontId="90" fillId="0" borderId="17" applyAlignment="0" applyProtection="0"/>
    <xf numFmtId="186" fontId="65" fillId="64" borderId="0" applyNumberFormat="0" applyBorder="0" applyAlignment="0" applyProtection="0"/>
    <xf numFmtId="186" fontId="65" fillId="66" borderId="0" applyNumberFormat="0" applyBorder="0" applyAlignment="0" applyProtection="0"/>
    <xf numFmtId="186" fontId="41" fillId="21" borderId="0" applyNumberFormat="0" applyBorder="0" applyAlignment="0" applyProtection="0">
      <alignment vertical="center"/>
    </xf>
    <xf numFmtId="186" fontId="65" fillId="67" borderId="0" applyNumberFormat="0" applyBorder="0" applyAlignment="0" applyProtection="0"/>
    <xf numFmtId="186" fontId="41" fillId="21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41" fillId="16" borderId="0" applyNumberFormat="0" applyBorder="0" applyAlignment="0" applyProtection="0">
      <alignment vertical="center"/>
    </xf>
    <xf numFmtId="186" fontId="39" fillId="39" borderId="0" applyNumberFormat="0" applyBorder="0" applyAlignment="0" applyProtection="0">
      <alignment vertical="center"/>
    </xf>
    <xf numFmtId="186" fontId="39" fillId="28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41" fillId="16" borderId="0" applyNumberFormat="0" applyBorder="0" applyAlignment="0" applyProtection="0">
      <alignment vertical="center"/>
    </xf>
    <xf numFmtId="186" fontId="41" fillId="39" borderId="0" applyNumberFormat="0" applyBorder="0" applyAlignment="0" applyProtection="0">
      <alignment vertical="center"/>
    </xf>
    <xf numFmtId="186" fontId="41" fillId="39" borderId="0" applyNumberFormat="0" applyBorder="0" applyAlignment="0" applyProtection="0">
      <alignment vertical="center"/>
    </xf>
    <xf numFmtId="186" fontId="41" fillId="39" borderId="0" applyNumberFormat="0" applyBorder="0" applyAlignment="0" applyProtection="0">
      <alignment vertical="center"/>
    </xf>
    <xf numFmtId="186" fontId="41" fillId="39" borderId="0" applyNumberFormat="0" applyBorder="0" applyAlignment="0" applyProtection="0">
      <alignment vertical="center"/>
    </xf>
    <xf numFmtId="186" fontId="54" fillId="0" borderId="0">
      <protection locked="0"/>
    </xf>
    <xf numFmtId="186" fontId="41" fillId="39" borderId="0" applyNumberFormat="0" applyBorder="0" applyAlignment="0" applyProtection="0">
      <alignment vertical="center"/>
    </xf>
    <xf numFmtId="186" fontId="41" fillId="39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61" fillId="68" borderId="0" applyNumberFormat="0" applyBorder="0" applyAlignment="0" applyProtection="0"/>
    <xf numFmtId="207" fontId="7" fillId="0" borderId="0" applyFont="0" applyFill="0" applyBorder="0" applyAlignment="0" applyProtection="0"/>
    <xf numFmtId="186" fontId="41" fillId="40" borderId="0" applyNumberFormat="0" applyBorder="0" applyAlignment="0" applyProtection="0">
      <alignment vertical="center"/>
    </xf>
    <xf numFmtId="186" fontId="41" fillId="40" borderId="0" applyNumberFormat="0" applyBorder="0" applyAlignment="0" applyProtection="0">
      <alignment vertical="center"/>
    </xf>
    <xf numFmtId="186" fontId="7" fillId="0" borderId="0">
      <protection locked="0"/>
    </xf>
    <xf numFmtId="181" fontId="59" fillId="44" borderId="0"/>
    <xf numFmtId="186" fontId="41" fillId="21" borderId="0" applyNumberFormat="0" applyBorder="0" applyAlignment="0" applyProtection="0">
      <alignment vertical="center"/>
    </xf>
    <xf numFmtId="186" fontId="39" fillId="45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56" fillId="0" borderId="0"/>
    <xf numFmtId="186" fontId="41" fillId="21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41" fillId="21" borderId="0" applyNumberFormat="0" applyBorder="0" applyAlignment="0" applyProtection="0">
      <alignment vertical="center"/>
    </xf>
    <xf numFmtId="186" fontId="88" fillId="0" borderId="0" applyNumberFormat="0" applyFill="0" applyBorder="0" applyAlignment="0" applyProtection="0">
      <alignment vertical="center"/>
    </xf>
    <xf numFmtId="186" fontId="41" fillId="42" borderId="0" applyNumberFormat="0" applyBorder="0" applyAlignment="0" applyProtection="0">
      <alignment vertical="center"/>
    </xf>
    <xf numFmtId="186" fontId="88" fillId="0" borderId="0" applyNumberFormat="0" applyFill="0" applyBorder="0" applyAlignment="0" applyProtection="0">
      <alignment vertical="center"/>
    </xf>
    <xf numFmtId="186" fontId="41" fillId="42" borderId="0" applyNumberFormat="0" applyBorder="0" applyAlignment="0" applyProtection="0">
      <alignment vertical="center"/>
    </xf>
    <xf numFmtId="186" fontId="88" fillId="0" borderId="0" applyNumberFormat="0" applyFill="0" applyBorder="0" applyAlignment="0" applyProtection="0">
      <alignment vertical="center"/>
    </xf>
    <xf numFmtId="186" fontId="41" fillId="42" borderId="0" applyNumberFormat="0" applyBorder="0" applyAlignment="0" applyProtection="0">
      <alignment vertical="center"/>
    </xf>
    <xf numFmtId="186" fontId="41" fillId="4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186" fontId="41" fillId="42" borderId="0" applyNumberFormat="0" applyBorder="0" applyAlignment="0" applyProtection="0">
      <alignment vertical="center"/>
    </xf>
    <xf numFmtId="186" fontId="65" fillId="47" borderId="0" applyNumberFormat="0" applyBorder="0" applyAlignment="0" applyProtection="0"/>
    <xf numFmtId="186" fontId="41" fillId="42" borderId="0" applyNumberFormat="0" applyBorder="0" applyAlignment="0" applyProtection="0">
      <alignment vertical="center"/>
    </xf>
    <xf numFmtId="186" fontId="41" fillId="42" borderId="0" applyNumberFormat="0" applyBorder="0" applyAlignment="0" applyProtection="0">
      <alignment vertical="center"/>
    </xf>
    <xf numFmtId="186" fontId="39" fillId="28" borderId="0" applyNumberFormat="0" applyBorder="0" applyAlignment="0" applyProtection="0">
      <alignment vertical="center"/>
    </xf>
    <xf numFmtId="186" fontId="56" fillId="0" borderId="0" applyFont="0" applyFill="0" applyBorder="0" applyAlignment="0" applyProtection="0"/>
    <xf numFmtId="186" fontId="39" fillId="28" borderId="0" applyNumberFormat="0" applyBorder="0" applyAlignment="0" applyProtection="0">
      <alignment vertical="center"/>
    </xf>
    <xf numFmtId="186" fontId="39" fillId="28" borderId="0" applyNumberFormat="0" applyBorder="0" applyAlignment="0" applyProtection="0">
      <alignment vertical="center"/>
    </xf>
    <xf numFmtId="186" fontId="39" fillId="28" borderId="0" applyNumberFormat="0" applyBorder="0" applyAlignment="0" applyProtection="0">
      <alignment vertical="center"/>
    </xf>
    <xf numFmtId="186" fontId="39" fillId="28" borderId="0" applyNumberFormat="0" applyBorder="0" applyAlignment="0" applyProtection="0">
      <alignment vertical="center"/>
    </xf>
    <xf numFmtId="186" fontId="39" fillId="28" borderId="0" applyNumberFormat="0" applyBorder="0" applyAlignment="0" applyProtection="0">
      <alignment vertical="center"/>
    </xf>
    <xf numFmtId="186" fontId="39" fillId="16" borderId="0" applyNumberFormat="0" applyBorder="0" applyAlignment="0" applyProtection="0">
      <alignment vertical="center"/>
    </xf>
    <xf numFmtId="186" fontId="39" fillId="39" borderId="0" applyNumberFormat="0" applyBorder="0" applyAlignment="0" applyProtection="0">
      <alignment vertical="center"/>
    </xf>
    <xf numFmtId="186" fontId="39" fillId="39" borderId="0" applyNumberFormat="0" applyBorder="0" applyAlignment="0" applyProtection="0">
      <alignment vertical="center"/>
    </xf>
    <xf numFmtId="186" fontId="39" fillId="45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61" fillId="63" borderId="0" applyNumberFormat="0" applyBorder="0" applyAlignment="0" applyProtection="0"/>
    <xf numFmtId="186" fontId="39" fillId="52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45" borderId="0" applyNumberFormat="0" applyBorder="0" applyAlignment="0" applyProtection="0">
      <alignment vertical="center"/>
    </xf>
    <xf numFmtId="186" fontId="6" fillId="0" borderId="0" applyFill="0" applyBorder="0" applyAlignment="0"/>
    <xf numFmtId="186" fontId="39" fillId="45" borderId="0" applyNumberFormat="0" applyBorder="0" applyAlignment="0" applyProtection="0">
      <alignment vertical="center"/>
    </xf>
    <xf numFmtId="186" fontId="61" fillId="59" borderId="0" applyNumberFormat="0" applyBorder="0" applyAlignment="0" applyProtection="0"/>
    <xf numFmtId="186" fontId="65" fillId="69" borderId="0" applyNumberFormat="0" applyBorder="0" applyAlignment="0" applyProtection="0"/>
    <xf numFmtId="186" fontId="61" fillId="47" borderId="0" applyNumberFormat="0" applyBorder="0" applyAlignment="0" applyProtection="0"/>
    <xf numFmtId="186" fontId="61" fillId="70" borderId="0" applyNumberFormat="0" applyBorder="0" applyAlignment="0" applyProtection="0"/>
    <xf numFmtId="186" fontId="61" fillId="59" borderId="0" applyNumberFormat="0" applyBorder="0" applyAlignment="0" applyProtection="0"/>
    <xf numFmtId="210" fontId="7" fillId="0" borderId="0" applyFont="0" applyFill="0" applyBorder="0" applyAlignment="0" applyProtection="0"/>
    <xf numFmtId="186" fontId="65" fillId="69" borderId="0" applyNumberFormat="0" applyBorder="0" applyAlignment="0" applyProtection="0"/>
    <xf numFmtId="186" fontId="7" fillId="0" borderId="0" applyFont="0" applyFill="0" applyBorder="0" applyAlignment="0" applyProtection="0"/>
    <xf numFmtId="186" fontId="91" fillId="0" borderId="0"/>
    <xf numFmtId="186" fontId="56" fillId="0" borderId="0" applyFont="0" applyFill="0" applyBorder="0" applyAlignment="0" applyProtection="0"/>
    <xf numFmtId="21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3" fontId="92" fillId="0" borderId="0"/>
    <xf numFmtId="186" fontId="90" fillId="0" borderId="0" applyNumberFormat="0" applyFill="0" applyBorder="0" applyAlignment="0" applyProtection="0"/>
    <xf numFmtId="186" fontId="93" fillId="0" borderId="0" applyFill="0" applyBorder="0">
      <alignment horizontal="right"/>
    </xf>
    <xf numFmtId="220" fontId="7" fillId="0" borderId="0" applyFont="0" applyFill="0" applyBorder="0" applyAlignment="0" applyProtection="0"/>
    <xf numFmtId="186" fontId="94" fillId="0" borderId="36"/>
    <xf numFmtId="186" fontId="0" fillId="0" borderId="0" applyFill="0" applyBorder="0">
      <alignment horizontal="right"/>
    </xf>
    <xf numFmtId="38" fontId="44" fillId="8" borderId="0" applyNumberFormat="0" applyBorder="0" applyAlignment="0" applyProtection="0"/>
    <xf numFmtId="186" fontId="95" fillId="0" borderId="37" applyNumberFormat="0" applyFill="0" applyAlignment="0" applyProtection="0">
      <alignment vertical="center"/>
    </xf>
    <xf numFmtId="186" fontId="96" fillId="0" borderId="1">
      <alignment horizontal="center"/>
    </xf>
    <xf numFmtId="186" fontId="83" fillId="8" borderId="35" applyNumberFormat="0" applyAlignment="0" applyProtection="0">
      <alignment vertical="center"/>
    </xf>
    <xf numFmtId="206" fontId="7" fillId="0" borderId="0"/>
    <xf numFmtId="206" fontId="7" fillId="0" borderId="0"/>
    <xf numFmtId="222" fontId="7" fillId="0" borderId="0" applyFont="0" applyFill="0" applyBorder="0" applyAlignment="0" applyProtection="0"/>
    <xf numFmtId="211" fontId="4" fillId="0" borderId="0"/>
    <xf numFmtId="186" fontId="39" fillId="38" borderId="0" applyNumberFormat="0" applyBorder="0" applyAlignment="0" applyProtection="0">
      <alignment vertical="center"/>
    </xf>
    <xf numFmtId="3" fontId="7" fillId="0" borderId="0" applyFont="0" applyFill="0" applyBorder="0" applyAlignment="0" applyProtection="0"/>
    <xf numFmtId="226" fontId="4" fillId="0" borderId="0"/>
    <xf numFmtId="228" fontId="7" fillId="0" borderId="0" applyFont="0" applyFill="0" applyBorder="0" applyAlignment="0" applyProtection="0"/>
    <xf numFmtId="186" fontId="97" fillId="0" borderId="0" applyNumberFormat="0" applyAlignment="0">
      <alignment horizontal="left"/>
    </xf>
    <xf numFmtId="186" fontId="91" fillId="0" borderId="0" applyNumberFormat="0" applyAlignment="0"/>
    <xf numFmtId="2" fontId="7" fillId="0" borderId="0" applyFont="0" applyFill="0" applyBorder="0" applyAlignment="0" applyProtection="0"/>
    <xf numFmtId="224" fontId="24" fillId="0" borderId="0" applyFont="0" applyFill="0" applyBorder="0" applyAlignment="0" applyProtection="0"/>
    <xf numFmtId="15" fontId="98" fillId="0" borderId="0"/>
    <xf numFmtId="186" fontId="99" fillId="71" borderId="38" applyNumberFormat="0" applyAlignment="0" applyProtection="0">
      <alignment vertical="center"/>
    </xf>
    <xf numFmtId="230" fontId="3" fillId="0" borderId="0">
      <alignment horizontal="right"/>
    </xf>
    <xf numFmtId="186" fontId="24" fillId="0" borderId="0">
      <alignment vertical="center"/>
    </xf>
    <xf numFmtId="41" fontId="7" fillId="0" borderId="0" applyFont="0" applyFill="0" applyBorder="0" applyAlignment="0" applyProtection="0"/>
    <xf numFmtId="196" fontId="4" fillId="0" borderId="0"/>
    <xf numFmtId="186" fontId="4" fillId="0" borderId="0" applyFont="0" applyFill="0" applyBorder="0" applyAlignment="0" applyProtection="0"/>
    <xf numFmtId="186" fontId="7" fillId="0" borderId="0"/>
    <xf numFmtId="186" fontId="87" fillId="0" borderId="39" applyNumberFormat="0" applyAlignment="0" applyProtection="0">
      <alignment horizontal="left" vertical="center"/>
    </xf>
    <xf numFmtId="43" fontId="24" fillId="0" borderId="0" applyFont="0" applyFill="0" applyBorder="0" applyAlignment="0" applyProtection="0">
      <alignment vertical="center"/>
    </xf>
    <xf numFmtId="186" fontId="87" fillId="0" borderId="5">
      <alignment horizontal="left" vertical="center"/>
    </xf>
    <xf numFmtId="10" fontId="44" fillId="6" borderId="3" applyNumberFormat="0" applyBorder="0" applyAlignment="0" applyProtection="0"/>
    <xf numFmtId="10" fontId="44" fillId="24" borderId="3" applyNumberFormat="0" applyBorder="0" applyAlignment="0" applyProtection="0"/>
    <xf numFmtId="10" fontId="44" fillId="24" borderId="3" applyNumberFormat="0" applyBorder="0" applyAlignment="0" applyProtection="0"/>
    <xf numFmtId="10" fontId="44" fillId="24" borderId="3" applyNumberFormat="0" applyBorder="0" applyAlignment="0" applyProtection="0"/>
    <xf numFmtId="10" fontId="44" fillId="24" borderId="3" applyNumberFormat="0" applyBorder="0" applyAlignment="0" applyProtection="0"/>
    <xf numFmtId="10" fontId="44" fillId="24" borderId="3" applyNumberFormat="0" applyBorder="0" applyAlignment="0" applyProtection="0"/>
    <xf numFmtId="10" fontId="44" fillId="24" borderId="3" applyNumberFormat="0" applyBorder="0" applyAlignment="0" applyProtection="0"/>
    <xf numFmtId="10" fontId="44" fillId="24" borderId="3" applyNumberFormat="0" applyBorder="0" applyAlignment="0" applyProtection="0"/>
    <xf numFmtId="186" fontId="77" fillId="3" borderId="0" applyNumberFormat="0" applyBorder="0" applyAlignment="0" applyProtection="0">
      <alignment vertical="center"/>
    </xf>
    <xf numFmtId="10" fontId="44" fillId="24" borderId="3" applyNumberFormat="0" applyBorder="0" applyAlignment="0" applyProtection="0"/>
    <xf numFmtId="10" fontId="44" fillId="24" borderId="3" applyNumberFormat="0" applyBorder="0" applyAlignment="0" applyProtection="0"/>
    <xf numFmtId="10" fontId="44" fillId="24" borderId="3" applyNumberFormat="0" applyBorder="0" applyAlignment="0" applyProtection="0"/>
    <xf numFmtId="10" fontId="44" fillId="24" borderId="3" applyNumberFormat="0" applyBorder="0" applyAlignment="0" applyProtection="0"/>
    <xf numFmtId="10" fontId="44" fillId="24" borderId="3" applyNumberFormat="0" applyBorder="0" applyAlignment="0" applyProtection="0"/>
    <xf numFmtId="10" fontId="44" fillId="24" borderId="3" applyNumberFormat="0" applyBorder="0" applyAlignment="0" applyProtection="0"/>
    <xf numFmtId="10" fontId="44" fillId="24" borderId="3" applyNumberFormat="0" applyBorder="0" applyAlignment="0" applyProtection="0"/>
    <xf numFmtId="10" fontId="44" fillId="24" borderId="3" applyNumberFormat="0" applyBorder="0" applyAlignment="0" applyProtection="0"/>
    <xf numFmtId="10" fontId="44" fillId="24" borderId="3" applyNumberFormat="0" applyBorder="0" applyAlignment="0" applyProtection="0"/>
    <xf numFmtId="209" fontId="24" fillId="44" borderId="0"/>
    <xf numFmtId="181" fontId="59" fillId="44" borderId="0"/>
    <xf numFmtId="181" fontId="59" fillId="44" borderId="0"/>
    <xf numFmtId="181" fontId="59" fillId="44" borderId="0"/>
    <xf numFmtId="181" fontId="59" fillId="44" borderId="0"/>
    <xf numFmtId="181" fontId="59" fillId="44" borderId="0"/>
    <xf numFmtId="186" fontId="76" fillId="46" borderId="0" applyNumberFormat="0" applyBorder="0" applyAlignment="0" applyProtection="0">
      <alignment vertical="center"/>
    </xf>
    <xf numFmtId="181" fontId="59" fillId="44" borderId="0"/>
    <xf numFmtId="181" fontId="59" fillId="44" borderId="0"/>
    <xf numFmtId="181" fontId="59" fillId="44" borderId="0"/>
    <xf numFmtId="186" fontId="24" fillId="24" borderId="40" applyNumberFormat="0" applyFont="0" applyAlignment="0" applyProtection="0">
      <alignment vertical="center"/>
    </xf>
    <xf numFmtId="186" fontId="93" fillId="41" borderId="0" applyNumberFormat="0" applyFont="0" applyBorder="0" applyAlignment="0" applyProtection="0">
      <alignment horizontal="right"/>
    </xf>
    <xf numFmtId="38" fontId="10" fillId="0" borderId="0"/>
    <xf numFmtId="38" fontId="106" fillId="0" borderId="0"/>
    <xf numFmtId="38" fontId="107" fillId="0" borderId="0"/>
    <xf numFmtId="38" fontId="93" fillId="0" borderId="0"/>
    <xf numFmtId="186" fontId="3" fillId="0" borderId="0"/>
    <xf numFmtId="186" fontId="3" fillId="0" borderId="0"/>
    <xf numFmtId="186" fontId="0" fillId="0" borderId="0" applyFont="0" applyFill="0">
      <alignment horizontal="fill"/>
    </xf>
    <xf numFmtId="209" fontId="24" fillId="37" borderId="0"/>
    <xf numFmtId="181" fontId="52" fillId="37" borderId="0"/>
    <xf numFmtId="181" fontId="52" fillId="37" borderId="0"/>
    <xf numFmtId="181" fontId="52" fillId="37" borderId="0"/>
    <xf numFmtId="181" fontId="52" fillId="37" borderId="0"/>
    <xf numFmtId="181" fontId="52" fillId="37" borderId="0"/>
    <xf numFmtId="181" fontId="52" fillId="37" borderId="0"/>
    <xf numFmtId="181" fontId="52" fillId="37" borderId="0"/>
    <xf numFmtId="181" fontId="52" fillId="37" borderId="0"/>
    <xf numFmtId="181" fontId="52" fillId="37" borderId="0"/>
    <xf numFmtId="181" fontId="52" fillId="37" borderId="0"/>
    <xf numFmtId="181" fontId="52" fillId="37" borderId="0"/>
    <xf numFmtId="181" fontId="52" fillId="37" borderId="0"/>
    <xf numFmtId="181" fontId="52" fillId="37" borderId="0"/>
    <xf numFmtId="181" fontId="52" fillId="37" borderId="0"/>
    <xf numFmtId="38" fontId="98" fillId="0" borderId="0" applyFont="0" applyFill="0" applyBorder="0" applyAlignment="0" applyProtection="0"/>
    <xf numFmtId="40" fontId="98" fillId="0" borderId="0" applyFont="0" applyFill="0" applyBorder="0" applyAlignment="0" applyProtection="0"/>
    <xf numFmtId="185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3" fontId="98" fillId="0" borderId="0" applyFont="0" applyFill="0" applyBorder="0" applyAlignment="0" applyProtection="0"/>
    <xf numFmtId="176" fontId="98" fillId="0" borderId="0" applyFont="0" applyFill="0" applyBorder="0" applyAlignment="0" applyProtection="0"/>
    <xf numFmtId="180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78" fontId="7" fillId="0" borderId="0" applyFont="0" applyFill="0" applyBorder="0" applyAlignment="0" applyProtection="0"/>
    <xf numFmtId="186" fontId="4" fillId="0" borderId="0"/>
    <xf numFmtId="37" fontId="43" fillId="0" borderId="0"/>
    <xf numFmtId="39" fontId="24" fillId="0" borderId="0"/>
    <xf numFmtId="192" fontId="7" fillId="0" borderId="0"/>
    <xf numFmtId="192" fontId="7" fillId="0" borderId="0"/>
    <xf numFmtId="192" fontId="7" fillId="0" borderId="0"/>
    <xf numFmtId="192" fontId="7" fillId="0" borderId="0"/>
    <xf numFmtId="192" fontId="7" fillId="0" borderId="0"/>
    <xf numFmtId="192" fontId="7" fillId="0" borderId="0"/>
    <xf numFmtId="192" fontId="7" fillId="0" borderId="0"/>
    <xf numFmtId="192" fontId="7" fillId="0" borderId="0"/>
    <xf numFmtId="192" fontId="7" fillId="0" borderId="0"/>
    <xf numFmtId="192" fontId="7" fillId="0" borderId="0"/>
    <xf numFmtId="192" fontId="7" fillId="0" borderId="0"/>
    <xf numFmtId="192" fontId="7" fillId="0" borderId="0"/>
    <xf numFmtId="192" fontId="7" fillId="0" borderId="0"/>
    <xf numFmtId="192" fontId="7" fillId="0" borderId="0"/>
    <xf numFmtId="192" fontId="7" fillId="0" borderId="0"/>
    <xf numFmtId="186" fontId="98" fillId="0" borderId="0"/>
    <xf numFmtId="186" fontId="4" fillId="0" borderId="0"/>
    <xf numFmtId="186" fontId="4" fillId="0" borderId="0"/>
    <xf numFmtId="186" fontId="36" fillId="0" borderId="0"/>
    <xf numFmtId="186" fontId="102" fillId="0" borderId="0"/>
    <xf numFmtId="22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224" fontId="108" fillId="0" borderId="0"/>
    <xf numFmtId="186" fontId="98" fillId="0" borderId="0" applyNumberFormat="0" applyFont="0" applyFill="0" applyBorder="0" applyAlignment="0" applyProtection="0">
      <alignment horizontal="left"/>
    </xf>
    <xf numFmtId="15" fontId="98" fillId="0" borderId="0" applyFont="0" applyFill="0" applyBorder="0" applyAlignment="0" applyProtection="0"/>
    <xf numFmtId="4" fontId="98" fillId="0" borderId="0" applyFont="0" applyFill="0" applyBorder="0" applyAlignment="0" applyProtection="0"/>
    <xf numFmtId="186" fontId="90" fillId="0" borderId="36">
      <alignment horizontal="center"/>
    </xf>
    <xf numFmtId="3" fontId="98" fillId="0" borderId="0" applyFont="0" applyFill="0" applyBorder="0" applyAlignment="0" applyProtection="0"/>
    <xf numFmtId="186" fontId="98" fillId="74" borderId="0" applyNumberFormat="0" applyFont="0" applyBorder="0" applyAlignment="0" applyProtection="0"/>
    <xf numFmtId="3" fontId="109" fillId="0" borderId="0"/>
    <xf numFmtId="200" fontId="24" fillId="0" borderId="0" applyNumberFormat="0" applyFill="0" applyBorder="0" applyAlignment="0" applyProtection="0">
      <alignment horizontal="left"/>
    </xf>
    <xf numFmtId="186" fontId="90" fillId="0" borderId="0" applyNumberFormat="0" applyFill="0" applyBorder="0" applyAlignment="0" applyProtection="0"/>
    <xf numFmtId="186" fontId="100" fillId="72" borderId="0" applyNumberFormat="0"/>
    <xf numFmtId="186" fontId="101" fillId="73" borderId="15">
      <protection locked="0"/>
    </xf>
    <xf numFmtId="186" fontId="102" fillId="0" borderId="0"/>
    <xf numFmtId="186" fontId="24" fillId="0" borderId="0">
      <alignment vertical="center"/>
    </xf>
    <xf numFmtId="186" fontId="103" fillId="0" borderId="3">
      <alignment horizontal="center"/>
    </xf>
    <xf numFmtId="186" fontId="103" fillId="0" borderId="0">
      <alignment horizontal="center" vertical="center"/>
    </xf>
    <xf numFmtId="186" fontId="104" fillId="0" borderId="0" applyNumberFormat="0" applyFill="0">
      <alignment horizontal="left" vertical="center"/>
    </xf>
    <xf numFmtId="186" fontId="94" fillId="0" borderId="0"/>
    <xf numFmtId="40" fontId="105" fillId="0" borderId="0" applyBorder="0">
      <alignment horizontal="right"/>
    </xf>
    <xf numFmtId="186" fontId="101" fillId="73" borderId="15">
      <protection locked="0"/>
    </xf>
    <xf numFmtId="186" fontId="101" fillId="73" borderId="15">
      <protection locked="0"/>
    </xf>
    <xf numFmtId="189" fontId="6" fillId="0" borderId="3"/>
    <xf numFmtId="186" fontId="7" fillId="0" borderId="29" applyNumberFormat="0" applyFont="0" applyFill="0" applyAlignment="0" applyProtection="0"/>
    <xf numFmtId="9" fontId="24" fillId="0" borderId="0" applyFont="0" applyFill="0" applyBorder="0" applyAlignment="0" applyProtection="0"/>
    <xf numFmtId="203" fontId="7" fillId="0" borderId="0" applyFont="0" applyFill="0" applyBorder="0" applyAlignment="0" applyProtection="0"/>
    <xf numFmtId="186" fontId="7" fillId="0" borderId="2" applyNumberFormat="0" applyFill="0" applyProtection="0">
      <alignment horizontal="right"/>
    </xf>
    <xf numFmtId="186" fontId="35" fillId="0" borderId="23" applyNumberFormat="0" applyFill="0" applyAlignment="0" applyProtection="0">
      <alignment vertical="center"/>
    </xf>
    <xf numFmtId="186" fontId="35" fillId="0" borderId="23" applyNumberFormat="0" applyFill="0" applyAlignment="0" applyProtection="0">
      <alignment vertical="center"/>
    </xf>
    <xf numFmtId="186" fontId="35" fillId="0" borderId="23" applyNumberFormat="0" applyFill="0" applyAlignment="0" applyProtection="0">
      <alignment vertical="center"/>
    </xf>
    <xf numFmtId="186" fontId="35" fillId="0" borderId="23" applyNumberFormat="0" applyFill="0" applyAlignment="0" applyProtection="0">
      <alignment vertical="center"/>
    </xf>
    <xf numFmtId="186" fontId="35" fillId="0" borderId="23" applyNumberFormat="0" applyFill="0" applyAlignment="0" applyProtection="0">
      <alignment vertical="center"/>
    </xf>
    <xf numFmtId="0" fontId="0" fillId="0" borderId="0"/>
    <xf numFmtId="186" fontId="35" fillId="0" borderId="23" applyNumberFormat="0" applyFill="0" applyAlignment="0" applyProtection="0">
      <alignment vertical="center"/>
    </xf>
    <xf numFmtId="186" fontId="35" fillId="0" borderId="23" applyNumberFormat="0" applyFill="0" applyAlignment="0" applyProtection="0">
      <alignment vertical="center"/>
    </xf>
    <xf numFmtId="186" fontId="35" fillId="0" borderId="23" applyNumberFormat="0" applyFill="0" applyAlignment="0" applyProtection="0">
      <alignment vertical="center"/>
    </xf>
    <xf numFmtId="186" fontId="35" fillId="0" borderId="23" applyNumberFormat="0" applyFill="0" applyAlignment="0" applyProtection="0">
      <alignment vertical="center"/>
    </xf>
    <xf numFmtId="186" fontId="35" fillId="0" borderId="23" applyNumberFormat="0" applyFill="0" applyAlignment="0" applyProtection="0">
      <alignment vertical="center"/>
    </xf>
    <xf numFmtId="186" fontId="35" fillId="0" borderId="23" applyNumberFormat="0" applyFill="0" applyAlignment="0" applyProtection="0">
      <alignment vertical="center"/>
    </xf>
    <xf numFmtId="186" fontId="35" fillId="0" borderId="23" applyNumberFormat="0" applyFill="0" applyAlignment="0" applyProtection="0">
      <alignment vertical="center"/>
    </xf>
    <xf numFmtId="186" fontId="35" fillId="0" borderId="23" applyNumberFormat="0" applyFill="0" applyAlignment="0" applyProtection="0">
      <alignment vertical="center"/>
    </xf>
    <xf numFmtId="186" fontId="35" fillId="0" borderId="23" applyNumberFormat="0" applyFill="0" applyAlignment="0" applyProtection="0">
      <alignment vertical="center"/>
    </xf>
    <xf numFmtId="186" fontId="35" fillId="0" borderId="23" applyNumberFormat="0" applyFill="0" applyAlignment="0" applyProtection="0">
      <alignment vertical="center"/>
    </xf>
    <xf numFmtId="186" fontId="35" fillId="0" borderId="23" applyNumberFormat="0" applyFill="0" applyAlignment="0" applyProtection="0">
      <alignment vertical="center"/>
    </xf>
    <xf numFmtId="186" fontId="88" fillId="0" borderId="0" applyNumberFormat="0" applyFill="0" applyBorder="0" applyAlignment="0" applyProtection="0">
      <alignment vertical="center"/>
    </xf>
    <xf numFmtId="186" fontId="88" fillId="0" borderId="0" applyNumberFormat="0" applyFill="0" applyBorder="0" applyAlignment="0" applyProtection="0">
      <alignment vertical="center"/>
    </xf>
    <xf numFmtId="186" fontId="88" fillId="0" borderId="0" applyNumberFormat="0" applyFill="0" applyBorder="0" applyAlignment="0" applyProtection="0">
      <alignment vertical="center"/>
    </xf>
    <xf numFmtId="186" fontId="88" fillId="0" borderId="0" applyNumberFormat="0" applyFill="0" applyBorder="0" applyAlignment="0" applyProtection="0">
      <alignment vertical="center"/>
    </xf>
    <xf numFmtId="186" fontId="88" fillId="0" borderId="0" applyNumberFormat="0" applyFill="0" applyBorder="0" applyAlignment="0" applyProtection="0">
      <alignment vertical="center"/>
    </xf>
    <xf numFmtId="186" fontId="88" fillId="0" borderId="0" applyNumberFormat="0" applyFill="0" applyBorder="0" applyAlignment="0" applyProtection="0">
      <alignment vertical="center"/>
    </xf>
    <xf numFmtId="186" fontId="88" fillId="0" borderId="0" applyNumberFormat="0" applyFill="0" applyBorder="0" applyAlignment="0" applyProtection="0">
      <alignment vertical="center"/>
    </xf>
    <xf numFmtId="186" fontId="88" fillId="0" borderId="0" applyNumberFormat="0" applyFill="0" applyBorder="0" applyAlignment="0" applyProtection="0">
      <alignment vertical="center"/>
    </xf>
    <xf numFmtId="186" fontId="95" fillId="0" borderId="37" applyNumberFormat="0" applyFill="0" applyAlignment="0" applyProtection="0">
      <alignment vertical="center"/>
    </xf>
    <xf numFmtId="186" fontId="95" fillId="0" borderId="37" applyNumberFormat="0" applyFill="0" applyAlignment="0" applyProtection="0">
      <alignment vertical="center"/>
    </xf>
    <xf numFmtId="186" fontId="95" fillId="0" borderId="37" applyNumberFormat="0" applyFill="0" applyAlignment="0" applyProtection="0">
      <alignment vertical="center"/>
    </xf>
    <xf numFmtId="186" fontId="95" fillId="0" borderId="37" applyNumberFormat="0" applyFill="0" applyAlignment="0" applyProtection="0">
      <alignment vertical="center"/>
    </xf>
    <xf numFmtId="186" fontId="110" fillId="58" borderId="0" applyNumberFormat="0" applyBorder="0" applyAlignment="0" applyProtection="0">
      <alignment vertical="center"/>
    </xf>
    <xf numFmtId="186" fontId="95" fillId="0" borderId="37" applyNumberFormat="0" applyFill="0" applyAlignment="0" applyProtection="0">
      <alignment vertical="center"/>
    </xf>
    <xf numFmtId="186" fontId="95" fillId="0" borderId="37" applyNumberFormat="0" applyFill="0" applyAlignment="0" applyProtection="0">
      <alignment vertical="center"/>
    </xf>
    <xf numFmtId="186" fontId="95" fillId="0" borderId="37" applyNumberFormat="0" applyFill="0" applyAlignment="0" applyProtection="0">
      <alignment vertical="center"/>
    </xf>
    <xf numFmtId="186" fontId="95" fillId="0" borderId="37" applyNumberFormat="0" applyFill="0" applyAlignment="0" applyProtection="0">
      <alignment vertical="center"/>
    </xf>
    <xf numFmtId="186" fontId="95" fillId="0" borderId="37" applyNumberFormat="0" applyFill="0" applyAlignment="0" applyProtection="0">
      <alignment vertical="center"/>
    </xf>
    <xf numFmtId="186" fontId="95" fillId="0" borderId="37" applyNumberFormat="0" applyFill="0" applyAlignment="0" applyProtection="0">
      <alignment vertical="center"/>
    </xf>
    <xf numFmtId="186" fontId="95" fillId="0" borderId="37" applyNumberFormat="0" applyFill="0" applyAlignment="0" applyProtection="0">
      <alignment vertical="center"/>
    </xf>
    <xf numFmtId="186" fontId="95" fillId="0" borderId="37" applyNumberFormat="0" applyFill="0" applyAlignment="0" applyProtection="0">
      <alignment vertical="center"/>
    </xf>
    <xf numFmtId="186" fontId="95" fillId="0" borderId="37" applyNumberFormat="0" applyFill="0" applyAlignment="0" applyProtection="0">
      <alignment vertical="center"/>
    </xf>
    <xf numFmtId="186" fontId="95" fillId="0" borderId="37" applyNumberFormat="0" applyFill="0" applyAlignment="0" applyProtection="0">
      <alignment vertical="center"/>
    </xf>
    <xf numFmtId="186" fontId="95" fillId="0" borderId="37" applyNumberFormat="0" applyFill="0" applyAlignment="0" applyProtection="0">
      <alignment vertical="center"/>
    </xf>
    <xf numFmtId="186" fontId="34" fillId="0" borderId="28" applyNumberFormat="0" applyFill="0" applyAlignment="0" applyProtection="0">
      <alignment vertical="center"/>
    </xf>
    <xf numFmtId="186" fontId="34" fillId="0" borderId="28" applyNumberFormat="0" applyFill="0" applyAlignment="0" applyProtection="0">
      <alignment vertical="center"/>
    </xf>
    <xf numFmtId="186" fontId="34" fillId="0" borderId="28" applyNumberFormat="0" applyFill="0" applyAlignment="0" applyProtection="0">
      <alignment vertical="center"/>
    </xf>
    <xf numFmtId="186" fontId="34" fillId="0" borderId="28" applyNumberFormat="0" applyFill="0" applyAlignment="0" applyProtection="0">
      <alignment vertical="center"/>
    </xf>
    <xf numFmtId="186" fontId="34" fillId="0" borderId="28" applyNumberFormat="0" applyFill="0" applyAlignment="0" applyProtection="0">
      <alignment vertical="center"/>
    </xf>
    <xf numFmtId="186" fontId="34" fillId="0" borderId="28" applyNumberFormat="0" applyFill="0" applyAlignment="0" applyProtection="0">
      <alignment vertical="center"/>
    </xf>
    <xf numFmtId="186" fontId="34" fillId="0" borderId="28" applyNumberFormat="0" applyFill="0" applyAlignment="0" applyProtection="0">
      <alignment vertical="center"/>
    </xf>
    <xf numFmtId="186" fontId="34" fillId="0" borderId="28" applyNumberFormat="0" applyFill="0" applyAlignment="0" applyProtection="0">
      <alignment vertical="center"/>
    </xf>
    <xf numFmtId="186" fontId="34" fillId="0" borderId="28" applyNumberFormat="0" applyFill="0" applyAlignment="0" applyProtection="0">
      <alignment vertical="center"/>
    </xf>
    <xf numFmtId="186" fontId="34" fillId="0" borderId="28" applyNumberFormat="0" applyFill="0" applyAlignment="0" applyProtection="0">
      <alignment vertical="center"/>
    </xf>
    <xf numFmtId="186" fontId="34" fillId="0" borderId="28" applyNumberFormat="0" applyFill="0" applyAlignment="0" applyProtection="0">
      <alignment vertical="center"/>
    </xf>
    <xf numFmtId="186" fontId="34" fillId="0" borderId="28" applyNumberFormat="0" applyFill="0" applyAlignment="0" applyProtection="0">
      <alignment vertical="center"/>
    </xf>
    <xf numFmtId="186" fontId="34" fillId="0" borderId="28" applyNumberFormat="0" applyFill="0" applyAlignment="0" applyProtection="0">
      <alignment vertical="center"/>
    </xf>
    <xf numFmtId="186" fontId="34" fillId="0" borderId="28" applyNumberFormat="0" applyFill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6" fontId="34" fillId="0" borderId="0" applyNumberFormat="0" applyFill="0" applyBorder="0" applyAlignment="0" applyProtection="0">
      <alignment vertical="center"/>
    </xf>
    <xf numFmtId="186" fontId="34" fillId="0" borderId="0" applyNumberFormat="0" applyFill="0" applyBorder="0" applyAlignment="0" applyProtection="0">
      <alignment vertical="center"/>
    </xf>
    <xf numFmtId="186" fontId="34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6" fontId="34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6" fontId="34" fillId="0" borderId="0" applyNumberFormat="0" applyFill="0" applyBorder="0" applyAlignment="0" applyProtection="0">
      <alignment vertical="center"/>
    </xf>
    <xf numFmtId="186" fontId="34" fillId="0" borderId="0" applyNumberFormat="0" applyFill="0" applyBorder="0" applyAlignment="0" applyProtection="0">
      <alignment vertical="center"/>
    </xf>
    <xf numFmtId="186" fontId="34" fillId="0" borderId="0" applyNumberFormat="0" applyFill="0" applyBorder="0" applyAlignment="0" applyProtection="0">
      <alignment vertical="center"/>
    </xf>
    <xf numFmtId="186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186" fontId="34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6" fontId="34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6" fontId="34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6" fontId="34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6" fontId="34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6" fontId="34" fillId="0" borderId="0" applyNumberForma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6" fontId="34" fillId="0" borderId="0" applyNumberFormat="0" applyFill="0" applyBorder="0" applyAlignment="0" applyProtection="0">
      <alignment vertical="center"/>
    </xf>
    <xf numFmtId="186" fontId="34" fillId="0" borderId="0" applyNumberFormat="0" applyFill="0" applyBorder="0" applyAlignment="0" applyProtection="0">
      <alignment vertical="center"/>
    </xf>
    <xf numFmtId="186" fontId="88" fillId="0" borderId="0" applyNumberFormat="0" applyFill="0" applyBorder="0" applyAlignment="0" applyProtection="0">
      <alignment vertical="center"/>
    </xf>
    <xf numFmtId="186" fontId="88" fillId="0" borderId="0" applyNumberFormat="0" applyFill="0" applyBorder="0" applyAlignment="0" applyProtection="0">
      <alignment vertical="center"/>
    </xf>
    <xf numFmtId="186" fontId="88" fillId="0" borderId="0" applyNumberFormat="0" applyFill="0" applyBorder="0" applyAlignment="0" applyProtection="0">
      <alignment vertical="center"/>
    </xf>
    <xf numFmtId="186" fontId="88" fillId="0" borderId="0" applyNumberFormat="0" applyFill="0" applyBorder="0" applyAlignment="0" applyProtection="0">
      <alignment vertical="center"/>
    </xf>
    <xf numFmtId="186" fontId="88" fillId="0" borderId="0" applyNumberFormat="0" applyFill="0" applyBorder="0" applyAlignment="0" applyProtection="0">
      <alignment vertical="center"/>
    </xf>
    <xf numFmtId="186" fontId="5" fillId="0" borderId="0" applyNumberFormat="0" applyFill="0" applyBorder="0" applyAlignment="0" applyProtection="0">
      <alignment vertical="center"/>
    </xf>
    <xf numFmtId="186" fontId="111" fillId="0" borderId="2" applyNumberFormat="0" applyFill="0" applyProtection="0">
      <alignment horizontal="center"/>
    </xf>
    <xf numFmtId="186" fontId="112" fillId="0" borderId="0" applyNumberFormat="0" applyFill="0" applyBorder="0" applyAlignment="0" applyProtection="0"/>
    <xf numFmtId="186" fontId="39" fillId="52" borderId="0" applyNumberFormat="0" applyBorder="0" applyAlignment="0" applyProtection="0">
      <alignment vertical="center"/>
    </xf>
    <xf numFmtId="186" fontId="74" fillId="0" borderId="34" applyNumberFormat="0" applyFill="0" applyAlignment="0" applyProtection="0">
      <alignment vertical="center"/>
    </xf>
    <xf numFmtId="186" fontId="113" fillId="0" borderId="13" applyNumberFormat="0" applyFill="0" applyProtection="0">
      <alignment horizontal="center"/>
    </xf>
    <xf numFmtId="186" fontId="55" fillId="58" borderId="0" applyNumberFormat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80" fillId="0" borderId="0" applyNumberFormat="0" applyFill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80" fillId="0" borderId="0" applyNumberFormat="0" applyFill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80" fillId="0" borderId="0" applyNumberFormat="0" applyFill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80" fillId="0" borderId="0" applyNumberFormat="0" applyFill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55" fillId="40" borderId="0" applyNumberFormat="0" applyBorder="0" applyAlignment="0" applyProtection="0">
      <alignment vertical="center"/>
    </xf>
    <xf numFmtId="186" fontId="55" fillId="40" borderId="0" applyNumberFormat="0" applyBorder="0" applyAlignment="0" applyProtection="0">
      <alignment vertical="center"/>
    </xf>
    <xf numFmtId="186" fontId="55" fillId="40" borderId="0" applyNumberFormat="0" applyBorder="0" applyAlignment="0" applyProtection="0">
      <alignment vertical="center"/>
    </xf>
    <xf numFmtId="186" fontId="115" fillId="75" borderId="0" applyNumberFormat="0" applyBorder="0" applyAlignment="0" applyProtection="0"/>
    <xf numFmtId="186" fontId="55" fillId="58" borderId="0" applyNumberFormat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55" fillId="58" borderId="0" applyNumberFormat="0" applyBorder="0" applyAlignment="0" applyProtection="0">
      <alignment vertical="center"/>
    </xf>
    <xf numFmtId="186" fontId="55" fillId="40" borderId="0" applyNumberFormat="0" applyBorder="0" applyAlignment="0" applyProtection="0">
      <alignment vertical="center"/>
    </xf>
    <xf numFmtId="186" fontId="55" fillId="40" borderId="0" applyNumberFormat="0" applyBorder="0" applyAlignment="0" applyProtection="0">
      <alignment vertical="center"/>
    </xf>
    <xf numFmtId="186" fontId="55" fillId="40" borderId="0" applyNumberFormat="0" applyBorder="0" applyAlignment="0" applyProtection="0">
      <alignment vertical="center"/>
    </xf>
    <xf numFmtId="186" fontId="55" fillId="40" borderId="0" applyNumberFormat="0" applyBorder="0" applyAlignment="0" applyProtection="0">
      <alignment vertical="center"/>
    </xf>
    <xf numFmtId="186" fontId="0" fillId="0" borderId="0" applyNumberFormat="0" applyFill="0" applyBorder="0" applyAlignment="0" applyProtection="0"/>
    <xf numFmtId="186" fontId="38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/>
    <xf numFmtId="186" fontId="76" fillId="2" borderId="0" applyNumberFormat="0" applyBorder="0" applyAlignment="0" applyProtection="0">
      <alignment vertical="center"/>
    </xf>
    <xf numFmtId="186" fontId="24" fillId="0" borderId="0"/>
    <xf numFmtId="186" fontId="24" fillId="0" borderId="0">
      <alignment vertical="center"/>
    </xf>
    <xf numFmtId="0" fontId="24" fillId="0" borderId="0"/>
    <xf numFmtId="186" fontId="24" fillId="0" borderId="0"/>
    <xf numFmtId="186" fontId="24" fillId="0" borderId="0">
      <alignment vertical="center"/>
    </xf>
    <xf numFmtId="186" fontId="24" fillId="0" borderId="0">
      <alignment vertical="center"/>
    </xf>
    <xf numFmtId="186" fontId="24" fillId="24" borderId="40" applyNumberFormat="0" applyFont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24" fillId="0" borderId="0"/>
    <xf numFmtId="186" fontId="24" fillId="0" borderId="0">
      <alignment vertical="center"/>
    </xf>
    <xf numFmtId="186" fontId="24" fillId="0" borderId="0">
      <alignment vertical="center"/>
    </xf>
    <xf numFmtId="43" fontId="7" fillId="0" borderId="0" applyFont="0" applyFill="0" applyBorder="0" applyAlignment="0" applyProtection="0"/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0" fontId="0" fillId="0" borderId="0" applyNumberFormat="0" applyFill="0" applyBorder="0" applyAlignment="0" applyProtection="0"/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24" borderId="40" applyNumberFormat="0" applyFont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0" fillId="0" borderId="0" applyNumberFormat="0" applyFill="0" applyBorder="0" applyAlignment="0" applyProtection="0"/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0" borderId="0">
      <alignment vertical="center"/>
    </xf>
    <xf numFmtId="186" fontId="24" fillId="24" borderId="40" applyNumberFormat="0" applyFont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0" fillId="0" borderId="0" applyNumberFormat="0" applyFill="0" applyBorder="0" applyAlignment="0" applyProtection="0"/>
    <xf numFmtId="186" fontId="24" fillId="24" borderId="40" applyNumberFormat="0" applyFont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0" fillId="0" borderId="0" applyNumberFormat="0" applyFill="0" applyBorder="0" applyAlignment="0" applyProtection="0"/>
    <xf numFmtId="186" fontId="24" fillId="24" borderId="40" applyNumberFormat="0" applyFont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0" fillId="0" borderId="0" applyNumberFormat="0" applyFill="0" applyBorder="0" applyAlignment="0" applyProtection="0"/>
    <xf numFmtId="186" fontId="24" fillId="24" borderId="40" applyNumberFormat="0" applyFont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0" fillId="0" borderId="0" applyNumberFormat="0" applyFill="0" applyBorder="0" applyAlignment="0" applyProtection="0"/>
    <xf numFmtId="186" fontId="24" fillId="24" borderId="40" applyNumberFormat="0" applyFont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0" fillId="0" borderId="0" applyNumberFormat="0" applyFill="0" applyBorder="0" applyAlignment="0" applyProtection="0"/>
    <xf numFmtId="186" fontId="0" fillId="0" borderId="0" applyNumberFormat="0" applyFill="0" applyBorder="0" applyAlignment="0" applyProtection="0"/>
    <xf numFmtId="186" fontId="24" fillId="0" borderId="0"/>
    <xf numFmtId="186" fontId="24" fillId="0" borderId="0"/>
    <xf numFmtId="0" fontId="24" fillId="0" borderId="0"/>
    <xf numFmtId="0" fontId="0" fillId="0" borderId="0"/>
    <xf numFmtId="0" fontId="0" fillId="0" borderId="0"/>
    <xf numFmtId="0" fontId="24" fillId="0" borderId="0"/>
    <xf numFmtId="186" fontId="116" fillId="0" borderId="0" applyNumberFormat="0" applyFill="0" applyBorder="0" applyAlignment="0" applyProtection="0">
      <alignment vertical="top"/>
      <protection locked="0"/>
    </xf>
    <xf numFmtId="186" fontId="117" fillId="0" borderId="0" applyNumberFormat="0" applyFill="0" applyBorder="0" applyAlignment="0" applyProtection="0">
      <alignment vertical="top"/>
      <protection locked="0"/>
    </xf>
    <xf numFmtId="186" fontId="46" fillId="0" borderId="0" applyNumberFormat="0" applyFill="0" applyBorder="0" applyAlignment="0" applyProtection="0">
      <alignment vertical="top"/>
      <protection locked="0"/>
    </xf>
    <xf numFmtId="186" fontId="90" fillId="0" borderId="0" applyNumberFormat="0" applyFill="0" applyBorder="0" applyAlignment="0" applyProtection="0"/>
    <xf numFmtId="186" fontId="118" fillId="0" borderId="0" applyNumberFormat="0" applyFill="0" applyBorder="0" applyAlignment="0" applyProtection="0"/>
    <xf numFmtId="186" fontId="76" fillId="2" borderId="0" applyNumberFormat="0" applyBorder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70" fillId="8" borderId="31" applyNumberFormat="0" applyAlignment="0" applyProtection="0">
      <alignment vertical="center"/>
    </xf>
    <xf numFmtId="186" fontId="76" fillId="46" borderId="0" applyNumberFormat="0" applyBorder="0" applyAlignment="0" applyProtection="0">
      <alignment vertical="center"/>
    </xf>
    <xf numFmtId="186" fontId="76" fillId="46" borderId="0" applyNumberFormat="0" applyBorder="0" applyAlignment="0" applyProtection="0">
      <alignment vertical="center"/>
    </xf>
    <xf numFmtId="186" fontId="76" fillId="46" borderId="0" applyNumberFormat="0" applyBorder="0" applyAlignment="0" applyProtection="0">
      <alignment vertical="center"/>
    </xf>
    <xf numFmtId="186" fontId="24" fillId="24" borderId="40" applyNumberFormat="0" applyFont="0" applyAlignment="0" applyProtection="0">
      <alignment vertical="center"/>
    </xf>
    <xf numFmtId="186" fontId="76" fillId="46" borderId="0" applyNumberFormat="0" applyBorder="0" applyAlignment="0" applyProtection="0">
      <alignment vertical="center"/>
    </xf>
    <xf numFmtId="186" fontId="119" fillId="68" borderId="0" applyNumberFormat="0" applyBorder="0" applyAlignment="0" applyProtection="0"/>
    <xf numFmtId="186" fontId="76" fillId="2" borderId="0" applyNumberFormat="0" applyBorder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76" fillId="2" borderId="0" applyNumberFormat="0" applyBorder="0" applyAlignment="0" applyProtection="0">
      <alignment vertical="center"/>
    </xf>
    <xf numFmtId="186" fontId="120" fillId="2" borderId="0" applyNumberFormat="0" applyBorder="0" applyAlignment="0" applyProtection="0">
      <alignment vertical="center"/>
    </xf>
    <xf numFmtId="186" fontId="76" fillId="46" borderId="0" applyNumberFormat="0" applyBorder="0" applyAlignment="0" applyProtection="0">
      <alignment vertical="center"/>
    </xf>
    <xf numFmtId="186" fontId="76" fillId="46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74" fillId="0" borderId="34" applyNumberFormat="0" applyFill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74" fillId="0" borderId="34" applyNumberFormat="0" applyFill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74" fillId="0" borderId="34" applyNumberFormat="0" applyFill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74" fillId="0" borderId="34" applyNumberFormat="0" applyFill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74" fillId="0" borderId="34" applyNumberFormat="0" applyFill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74" fillId="0" borderId="34" applyNumberFormat="0" applyFill="0" applyAlignment="0" applyProtection="0">
      <alignment vertical="center"/>
    </xf>
    <xf numFmtId="186" fontId="74" fillId="0" borderId="34" applyNumberFormat="0" applyFill="0" applyAlignment="0" applyProtection="0">
      <alignment vertical="center"/>
    </xf>
    <xf numFmtId="186" fontId="74" fillId="0" borderId="34" applyNumberFormat="0" applyFill="0" applyAlignment="0" applyProtection="0">
      <alignment vertical="center"/>
    </xf>
    <xf numFmtId="186" fontId="74" fillId="0" borderId="34" applyNumberFormat="0" applyFill="0" applyAlignment="0" applyProtection="0">
      <alignment vertical="center"/>
    </xf>
    <xf numFmtId="186" fontId="74" fillId="0" borderId="34" applyNumberFormat="0" applyFill="0" applyAlignment="0" applyProtection="0">
      <alignment vertical="center"/>
    </xf>
    <xf numFmtId="186" fontId="74" fillId="0" borderId="34" applyNumberFormat="0" applyFill="0" applyAlignment="0" applyProtection="0">
      <alignment vertical="center"/>
    </xf>
    <xf numFmtId="186" fontId="74" fillId="0" borderId="34" applyNumberFormat="0" applyFill="0" applyAlignment="0" applyProtection="0">
      <alignment vertical="center"/>
    </xf>
    <xf numFmtId="186" fontId="74" fillId="0" borderId="34" applyNumberFormat="0" applyFill="0" applyAlignment="0" applyProtection="0">
      <alignment vertical="center"/>
    </xf>
    <xf numFmtId="232" fontId="114" fillId="0" borderId="0" applyFont="0" applyFill="0" applyBorder="0" applyAlignment="0" applyProtection="0"/>
    <xf numFmtId="214" fontId="114" fillId="0" borderId="0" applyFont="0" applyFill="0" applyBorder="0" applyAlignment="0" applyProtection="0"/>
    <xf numFmtId="186" fontId="70" fillId="8" borderId="31" applyNumberFormat="0" applyAlignment="0" applyProtection="0">
      <alignment vertical="center"/>
    </xf>
    <xf numFmtId="186" fontId="70" fillId="8" borderId="31" applyNumberFormat="0" applyAlignment="0" applyProtection="0">
      <alignment vertical="center"/>
    </xf>
    <xf numFmtId="186" fontId="70" fillId="8" borderId="31" applyNumberFormat="0" applyAlignment="0" applyProtection="0">
      <alignment vertical="center"/>
    </xf>
    <xf numFmtId="186" fontId="70" fillId="8" borderId="31" applyNumberFormat="0" applyAlignment="0" applyProtection="0">
      <alignment vertical="center"/>
    </xf>
    <xf numFmtId="186" fontId="70" fillId="8" borderId="31" applyNumberFormat="0" applyAlignment="0" applyProtection="0">
      <alignment vertical="center"/>
    </xf>
    <xf numFmtId="186" fontId="70" fillId="8" borderId="31" applyNumberFormat="0" applyAlignment="0" applyProtection="0">
      <alignment vertical="center"/>
    </xf>
    <xf numFmtId="186" fontId="70" fillId="8" borderId="31" applyNumberFormat="0" applyAlignment="0" applyProtection="0">
      <alignment vertical="center"/>
    </xf>
    <xf numFmtId="186" fontId="70" fillId="8" borderId="31" applyNumberFormat="0" applyAlignment="0" applyProtection="0">
      <alignment vertical="center"/>
    </xf>
    <xf numFmtId="186" fontId="70" fillId="8" borderId="31" applyNumberFormat="0" applyAlignment="0" applyProtection="0">
      <alignment vertical="center"/>
    </xf>
    <xf numFmtId="186" fontId="70" fillId="8" borderId="31" applyNumberFormat="0" applyAlignment="0" applyProtection="0">
      <alignment vertical="center"/>
    </xf>
    <xf numFmtId="186" fontId="70" fillId="8" borderId="31" applyNumberFormat="0" applyAlignment="0" applyProtection="0">
      <alignment vertical="center"/>
    </xf>
    <xf numFmtId="186" fontId="70" fillId="8" borderId="31" applyNumberFormat="0" applyAlignment="0" applyProtection="0">
      <alignment vertical="center"/>
    </xf>
    <xf numFmtId="186" fontId="70" fillId="8" borderId="31" applyNumberFormat="0" applyAlignment="0" applyProtection="0">
      <alignment vertical="center"/>
    </xf>
    <xf numFmtId="186" fontId="99" fillId="71" borderId="38" applyNumberFormat="0" applyAlignment="0" applyProtection="0">
      <alignment vertical="center"/>
    </xf>
    <xf numFmtId="186" fontId="99" fillId="71" borderId="38" applyNumberFormat="0" applyAlignment="0" applyProtection="0">
      <alignment vertical="center"/>
    </xf>
    <xf numFmtId="186" fontId="99" fillId="71" borderId="38" applyNumberFormat="0" applyAlignment="0" applyProtection="0">
      <alignment vertical="center"/>
    </xf>
    <xf numFmtId="186" fontId="99" fillId="71" borderId="38" applyNumberFormat="0" applyAlignment="0" applyProtection="0">
      <alignment vertical="center"/>
    </xf>
    <xf numFmtId="186" fontId="99" fillId="71" borderId="38" applyNumberFormat="0" applyAlignment="0" applyProtection="0">
      <alignment vertical="center"/>
    </xf>
    <xf numFmtId="186" fontId="99" fillId="71" borderId="38" applyNumberFormat="0" applyAlignment="0" applyProtection="0">
      <alignment vertical="center"/>
    </xf>
    <xf numFmtId="186" fontId="99" fillId="71" borderId="38" applyNumberFormat="0" applyAlignment="0" applyProtection="0">
      <alignment vertical="center"/>
    </xf>
    <xf numFmtId="186" fontId="99" fillId="71" borderId="38" applyNumberFormat="0" applyAlignment="0" applyProtection="0">
      <alignment vertical="center"/>
    </xf>
    <xf numFmtId="186" fontId="99" fillId="71" borderId="38" applyNumberFormat="0" applyAlignment="0" applyProtection="0">
      <alignment vertical="center"/>
    </xf>
    <xf numFmtId="186" fontId="99" fillId="71" borderId="38" applyNumberFormat="0" applyAlignment="0" applyProtection="0">
      <alignment vertical="center"/>
    </xf>
    <xf numFmtId="186" fontId="99" fillId="71" borderId="38" applyNumberFormat="0" applyAlignment="0" applyProtection="0">
      <alignment vertical="center"/>
    </xf>
    <xf numFmtId="186" fontId="99" fillId="71" borderId="38" applyNumberFormat="0" applyAlignment="0" applyProtection="0">
      <alignment vertical="center"/>
    </xf>
    <xf numFmtId="186" fontId="99" fillId="71" borderId="38" applyNumberFormat="0" applyAlignment="0" applyProtection="0">
      <alignment vertical="center"/>
    </xf>
    <xf numFmtId="186" fontId="99" fillId="71" borderId="38" applyNumberFormat="0" applyAlignment="0" applyProtection="0">
      <alignment vertical="center"/>
    </xf>
    <xf numFmtId="186" fontId="99" fillId="71" borderId="38" applyNumberFormat="0" applyAlignment="0" applyProtection="0">
      <alignment vertical="center"/>
    </xf>
    <xf numFmtId="186" fontId="80" fillId="0" borderId="0" applyNumberFormat="0" applyFill="0" applyBorder="0" applyAlignment="0" applyProtection="0">
      <alignment vertical="center"/>
    </xf>
    <xf numFmtId="186" fontId="80" fillId="0" borderId="0" applyNumberFormat="0" applyFill="0" applyBorder="0" applyAlignment="0" applyProtection="0">
      <alignment vertical="center"/>
    </xf>
    <xf numFmtId="186" fontId="80" fillId="0" borderId="0" applyNumberFormat="0" applyFill="0" applyBorder="0" applyAlignment="0" applyProtection="0">
      <alignment vertical="center"/>
    </xf>
    <xf numFmtId="186" fontId="80" fillId="0" borderId="0" applyNumberFormat="0" applyFill="0" applyBorder="0" applyAlignment="0" applyProtection="0">
      <alignment vertical="center"/>
    </xf>
    <xf numFmtId="186" fontId="80" fillId="0" borderId="0" applyNumberFormat="0" applyFill="0" applyBorder="0" applyAlignment="0" applyProtection="0">
      <alignment vertical="center"/>
    </xf>
    <xf numFmtId="186" fontId="80" fillId="0" borderId="0" applyNumberFormat="0" applyFill="0" applyBorder="0" applyAlignment="0" applyProtection="0">
      <alignment vertical="center"/>
    </xf>
    <xf numFmtId="186" fontId="80" fillId="0" borderId="0" applyNumberFormat="0" applyFill="0" applyBorder="0" applyAlignment="0" applyProtection="0">
      <alignment vertical="center"/>
    </xf>
    <xf numFmtId="186" fontId="80" fillId="0" borderId="0" applyNumberFormat="0" applyFill="0" applyBorder="0" applyAlignment="0" applyProtection="0">
      <alignment vertical="center"/>
    </xf>
    <xf numFmtId="186" fontId="80" fillId="0" borderId="0" applyNumberFormat="0" applyFill="0" applyBorder="0" applyAlignment="0" applyProtection="0">
      <alignment vertical="center"/>
    </xf>
    <xf numFmtId="186" fontId="80" fillId="0" borderId="0" applyNumberFormat="0" applyFill="0" applyBorder="0" applyAlignment="0" applyProtection="0">
      <alignment vertical="center"/>
    </xf>
    <xf numFmtId="186" fontId="80" fillId="0" borderId="0" applyNumberFormat="0" applyFill="0" applyBorder="0" applyAlignment="0" applyProtection="0">
      <alignment vertical="center"/>
    </xf>
    <xf numFmtId="186" fontId="113" fillId="0" borderId="13" applyNumberFormat="0" applyFill="0" applyProtection="0">
      <alignment horizontal="left"/>
    </xf>
    <xf numFmtId="186" fontId="5" fillId="0" borderId="0" applyNumberFormat="0" applyFill="0" applyBorder="0" applyAlignment="0" applyProtection="0">
      <alignment vertical="center"/>
    </xf>
    <xf numFmtId="186" fontId="5" fillId="0" borderId="0" applyNumberFormat="0" applyFill="0" applyBorder="0" applyAlignment="0" applyProtection="0">
      <alignment vertical="center"/>
    </xf>
    <xf numFmtId="186" fontId="5" fillId="0" borderId="0" applyNumberFormat="0" applyFill="0" applyBorder="0" applyAlignment="0" applyProtection="0">
      <alignment vertical="center"/>
    </xf>
    <xf numFmtId="186" fontId="5" fillId="0" borderId="0" applyNumberFormat="0" applyFill="0" applyBorder="0" applyAlignment="0" applyProtection="0">
      <alignment vertical="center"/>
    </xf>
    <xf numFmtId="186" fontId="5" fillId="0" borderId="0" applyNumberFormat="0" applyFill="0" applyBorder="0" applyAlignment="0" applyProtection="0">
      <alignment vertical="center"/>
    </xf>
    <xf numFmtId="186" fontId="5" fillId="0" borderId="0" applyNumberFormat="0" applyFill="0" applyBorder="0" applyAlignment="0" applyProtection="0">
      <alignment vertical="center"/>
    </xf>
    <xf numFmtId="186" fontId="5" fillId="0" borderId="0" applyNumberFormat="0" applyFill="0" applyBorder="0" applyAlignment="0" applyProtection="0">
      <alignment vertical="center"/>
    </xf>
    <xf numFmtId="186" fontId="5" fillId="0" borderId="0" applyNumberFormat="0" applyFill="0" applyBorder="0" applyAlignment="0" applyProtection="0">
      <alignment vertical="center"/>
    </xf>
    <xf numFmtId="186" fontId="5" fillId="0" borderId="0" applyNumberFormat="0" applyFill="0" applyBorder="0" applyAlignment="0" applyProtection="0">
      <alignment vertical="center"/>
    </xf>
    <xf numFmtId="186" fontId="5" fillId="0" borderId="0" applyNumberFormat="0" applyFill="0" applyBorder="0" applyAlignment="0" applyProtection="0">
      <alignment vertical="center"/>
    </xf>
    <xf numFmtId="186" fontId="5" fillId="0" borderId="0" applyNumberFormat="0" applyFill="0" applyBorder="0" applyAlignment="0" applyProtection="0">
      <alignment vertical="center"/>
    </xf>
    <xf numFmtId="186" fontId="5" fillId="0" borderId="0" applyNumberFormat="0" applyFill="0" applyBorder="0" applyAlignment="0" applyProtection="0">
      <alignment vertical="center"/>
    </xf>
    <xf numFmtId="186" fontId="5" fillId="0" borderId="0" applyNumberFormat="0" applyFill="0" applyBorder="0" applyAlignment="0" applyProtection="0">
      <alignment vertical="center"/>
    </xf>
    <xf numFmtId="186" fontId="5" fillId="0" borderId="0" applyNumberFormat="0" applyFill="0" applyBorder="0" applyAlignment="0" applyProtection="0">
      <alignment vertical="center"/>
    </xf>
    <xf numFmtId="186" fontId="5" fillId="0" borderId="0" applyNumberFormat="0" applyFill="0" applyBorder="0" applyAlignment="0" applyProtection="0">
      <alignment vertical="center"/>
    </xf>
    <xf numFmtId="186" fontId="121" fillId="0" borderId="41" applyNumberFormat="0" applyFill="0" applyAlignment="0" applyProtection="0">
      <alignment vertical="center"/>
    </xf>
    <xf numFmtId="186" fontId="121" fillId="0" borderId="41" applyNumberFormat="0" applyFill="0" applyAlignment="0" applyProtection="0">
      <alignment vertical="center"/>
    </xf>
    <xf numFmtId="186" fontId="121" fillId="0" borderId="41" applyNumberFormat="0" applyFill="0" applyAlignment="0" applyProtection="0">
      <alignment vertical="center"/>
    </xf>
    <xf numFmtId="186" fontId="121" fillId="0" borderId="41" applyNumberFormat="0" applyFill="0" applyAlignment="0" applyProtection="0">
      <alignment vertical="center"/>
    </xf>
    <xf numFmtId="186" fontId="121" fillId="0" borderId="41" applyNumberFormat="0" applyFill="0" applyAlignment="0" applyProtection="0">
      <alignment vertical="center"/>
    </xf>
    <xf numFmtId="186" fontId="121" fillId="0" borderId="41" applyNumberFormat="0" applyFill="0" applyAlignment="0" applyProtection="0">
      <alignment vertical="center"/>
    </xf>
    <xf numFmtId="186" fontId="121" fillId="0" borderId="41" applyNumberFormat="0" applyFill="0" applyAlignment="0" applyProtection="0">
      <alignment vertical="center"/>
    </xf>
    <xf numFmtId="186" fontId="121" fillId="0" borderId="41" applyNumberFormat="0" applyFill="0" applyAlignment="0" applyProtection="0">
      <alignment vertical="center"/>
    </xf>
    <xf numFmtId="186" fontId="121" fillId="0" borderId="41" applyNumberFormat="0" applyFill="0" applyAlignment="0" applyProtection="0">
      <alignment vertical="center"/>
    </xf>
    <xf numFmtId="186" fontId="122" fillId="0" borderId="0"/>
    <xf numFmtId="186" fontId="121" fillId="0" borderId="41" applyNumberFormat="0" applyFill="0" applyAlignment="0" applyProtection="0">
      <alignment vertical="center"/>
    </xf>
    <xf numFmtId="186" fontId="121" fillId="0" borderId="41" applyNumberFormat="0" applyFill="0" applyAlignment="0" applyProtection="0">
      <alignment vertical="center"/>
    </xf>
    <xf numFmtId="186" fontId="121" fillId="0" borderId="41" applyNumberFormat="0" applyFill="0" applyAlignment="0" applyProtection="0">
      <alignment vertical="center"/>
    </xf>
    <xf numFmtId="186" fontId="121" fillId="0" borderId="41" applyNumberFormat="0" applyFill="0" applyAlignment="0" applyProtection="0">
      <alignment vertical="center"/>
    </xf>
    <xf numFmtId="186" fontId="121" fillId="0" borderId="41" applyNumberFormat="0" applyFill="0" applyAlignment="0" applyProtection="0">
      <alignment vertical="center"/>
    </xf>
    <xf numFmtId="186" fontId="121" fillId="0" borderId="41" applyNumberFormat="0" applyFill="0" applyAlignment="0" applyProtection="0">
      <alignment vertical="center"/>
    </xf>
    <xf numFmtId="186" fontId="121" fillId="0" borderId="41" applyNumberFormat="0" applyFill="0" applyAlignment="0" applyProtection="0">
      <alignment vertical="center"/>
    </xf>
    <xf numFmtId="186" fontId="58" fillId="43" borderId="31" applyNumberFormat="0" applyAlignment="0" applyProtection="0">
      <alignment vertical="center"/>
    </xf>
    <xf numFmtId="18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38" fontId="85" fillId="0" borderId="0" applyFont="0" applyFill="0" applyBorder="0" applyAlignment="0" applyProtection="0"/>
    <xf numFmtId="201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86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41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186" fontId="84" fillId="78" borderId="0" applyNumberFormat="0" applyBorder="0" applyAlignment="0" applyProtection="0"/>
    <xf numFmtId="186" fontId="39" fillId="79" borderId="0" applyNumberFormat="0" applyBorder="0" applyAlignment="0" applyProtection="0">
      <alignment vertical="center"/>
    </xf>
    <xf numFmtId="186" fontId="39" fillId="79" borderId="0" applyNumberFormat="0" applyBorder="0" applyAlignment="0" applyProtection="0">
      <alignment vertical="center"/>
    </xf>
    <xf numFmtId="186" fontId="39" fillId="79" borderId="0" applyNumberFormat="0" applyBorder="0" applyAlignment="0" applyProtection="0">
      <alignment vertical="center"/>
    </xf>
    <xf numFmtId="186" fontId="39" fillId="79" borderId="0" applyNumberFormat="0" applyBorder="0" applyAlignment="0" applyProtection="0">
      <alignment vertical="center"/>
    </xf>
    <xf numFmtId="186" fontId="39" fillId="79" borderId="0" applyNumberFormat="0" applyBorder="0" applyAlignment="0" applyProtection="0">
      <alignment vertical="center"/>
    </xf>
    <xf numFmtId="186" fontId="39" fillId="79" borderId="0" applyNumberFormat="0" applyBorder="0" applyAlignment="0" applyProtection="0">
      <alignment vertical="center"/>
    </xf>
    <xf numFmtId="186" fontId="39" fillId="79" borderId="0" applyNumberFormat="0" applyBorder="0" applyAlignment="0" applyProtection="0">
      <alignment vertical="center"/>
    </xf>
    <xf numFmtId="186" fontId="39" fillId="79" borderId="0" applyNumberFormat="0" applyBorder="0" applyAlignment="0" applyProtection="0">
      <alignment vertical="center"/>
    </xf>
    <xf numFmtId="186" fontId="39" fillId="79" borderId="0" applyNumberFormat="0" applyBorder="0" applyAlignment="0" applyProtection="0">
      <alignment vertical="center"/>
    </xf>
    <xf numFmtId="186" fontId="39" fillId="79" borderId="0" applyNumberFormat="0" applyBorder="0" applyAlignment="0" applyProtection="0">
      <alignment vertical="center"/>
    </xf>
    <xf numFmtId="186" fontId="39" fillId="79" borderId="0" applyNumberFormat="0" applyBorder="0" applyAlignment="0" applyProtection="0">
      <alignment vertical="center"/>
    </xf>
    <xf numFmtId="186" fontId="39" fillId="79" borderId="0" applyNumberFormat="0" applyBorder="0" applyAlignment="0" applyProtection="0">
      <alignment vertical="center"/>
    </xf>
    <xf numFmtId="186" fontId="39" fillId="79" borderId="0" applyNumberFormat="0" applyBorder="0" applyAlignment="0" applyProtection="0">
      <alignment vertical="center"/>
    </xf>
    <xf numFmtId="186" fontId="39" fillId="79" borderId="0" applyNumberFormat="0" applyBorder="0" applyAlignment="0" applyProtection="0">
      <alignment vertical="center"/>
    </xf>
    <xf numFmtId="186" fontId="39" fillId="79" borderId="0" applyNumberFormat="0" applyBorder="0" applyAlignment="0" applyProtection="0">
      <alignment vertical="center"/>
    </xf>
    <xf numFmtId="186" fontId="39" fillId="79" borderId="0" applyNumberFormat="0" applyBorder="0" applyAlignment="0" applyProtection="0">
      <alignment vertical="center"/>
    </xf>
    <xf numFmtId="186" fontId="39" fillId="38" borderId="0" applyNumberFormat="0" applyBorder="0" applyAlignment="0" applyProtection="0">
      <alignment vertical="center"/>
    </xf>
    <xf numFmtId="186" fontId="39" fillId="38" borderId="0" applyNumberFormat="0" applyBorder="0" applyAlignment="0" applyProtection="0">
      <alignment vertical="center"/>
    </xf>
    <xf numFmtId="186" fontId="39" fillId="38" borderId="0" applyNumberFormat="0" applyBorder="0" applyAlignment="0" applyProtection="0">
      <alignment vertical="center"/>
    </xf>
    <xf numFmtId="186" fontId="39" fillId="38" borderId="0" applyNumberFormat="0" applyBorder="0" applyAlignment="0" applyProtection="0">
      <alignment vertical="center"/>
    </xf>
    <xf numFmtId="186" fontId="39" fillId="38" borderId="0" applyNumberFormat="0" applyBorder="0" applyAlignment="0" applyProtection="0">
      <alignment vertical="center"/>
    </xf>
    <xf numFmtId="186" fontId="39" fillId="38" borderId="0" applyNumberFormat="0" applyBorder="0" applyAlignment="0" applyProtection="0">
      <alignment vertical="center"/>
    </xf>
    <xf numFmtId="186" fontId="39" fillId="38" borderId="0" applyNumberFormat="0" applyBorder="0" applyAlignment="0" applyProtection="0">
      <alignment vertical="center"/>
    </xf>
    <xf numFmtId="186" fontId="39" fillId="38" borderId="0" applyNumberFormat="0" applyBorder="0" applyAlignment="0" applyProtection="0">
      <alignment vertical="center"/>
    </xf>
    <xf numFmtId="186" fontId="39" fillId="38" borderId="0" applyNumberFormat="0" applyBorder="0" applyAlignment="0" applyProtection="0">
      <alignment vertical="center"/>
    </xf>
    <xf numFmtId="186" fontId="39" fillId="38" borderId="0" applyNumberFormat="0" applyBorder="0" applyAlignment="0" applyProtection="0">
      <alignment vertical="center"/>
    </xf>
    <xf numFmtId="186" fontId="39" fillId="38" borderId="0" applyNumberFormat="0" applyBorder="0" applyAlignment="0" applyProtection="0">
      <alignment vertical="center"/>
    </xf>
    <xf numFmtId="186" fontId="39" fillId="38" borderId="0" applyNumberFormat="0" applyBorder="0" applyAlignment="0" applyProtection="0">
      <alignment vertical="center"/>
    </xf>
    <xf numFmtId="186" fontId="39" fillId="38" borderId="0" applyNumberFormat="0" applyBorder="0" applyAlignment="0" applyProtection="0">
      <alignment vertical="center"/>
    </xf>
    <xf numFmtId="186" fontId="39" fillId="38" borderId="0" applyNumberFormat="0" applyBorder="0" applyAlignment="0" applyProtection="0">
      <alignment vertical="center"/>
    </xf>
    <xf numFmtId="186" fontId="39" fillId="76" borderId="0" applyNumberFormat="0" applyBorder="0" applyAlignment="0" applyProtection="0">
      <alignment vertical="center"/>
    </xf>
    <xf numFmtId="186" fontId="39" fillId="76" borderId="0" applyNumberFormat="0" applyBorder="0" applyAlignment="0" applyProtection="0">
      <alignment vertical="center"/>
    </xf>
    <xf numFmtId="186" fontId="39" fillId="76" borderId="0" applyNumberFormat="0" applyBorder="0" applyAlignment="0" applyProtection="0">
      <alignment vertical="center"/>
    </xf>
    <xf numFmtId="186" fontId="39" fillId="76" borderId="0" applyNumberFormat="0" applyBorder="0" applyAlignment="0" applyProtection="0">
      <alignment vertical="center"/>
    </xf>
    <xf numFmtId="186" fontId="39" fillId="76" borderId="0" applyNumberFormat="0" applyBorder="0" applyAlignment="0" applyProtection="0">
      <alignment vertical="center"/>
    </xf>
    <xf numFmtId="186" fontId="39" fillId="76" borderId="0" applyNumberFormat="0" applyBorder="0" applyAlignment="0" applyProtection="0">
      <alignment vertical="center"/>
    </xf>
    <xf numFmtId="186" fontId="39" fillId="76" borderId="0" applyNumberFormat="0" applyBorder="0" applyAlignment="0" applyProtection="0">
      <alignment vertical="center"/>
    </xf>
    <xf numFmtId="186" fontId="39" fillId="76" borderId="0" applyNumberFormat="0" applyBorder="0" applyAlignment="0" applyProtection="0">
      <alignment vertical="center"/>
    </xf>
    <xf numFmtId="186" fontId="39" fillId="76" borderId="0" applyNumberFormat="0" applyBorder="0" applyAlignment="0" applyProtection="0">
      <alignment vertical="center"/>
    </xf>
    <xf numFmtId="186" fontId="39" fillId="76" borderId="0" applyNumberFormat="0" applyBorder="0" applyAlignment="0" applyProtection="0">
      <alignment vertical="center"/>
    </xf>
    <xf numFmtId="186" fontId="39" fillId="76" borderId="0" applyNumberFormat="0" applyBorder="0" applyAlignment="0" applyProtection="0">
      <alignment vertical="center"/>
    </xf>
    <xf numFmtId="186" fontId="39" fillId="76" borderId="0" applyNumberFormat="0" applyBorder="0" applyAlignment="0" applyProtection="0">
      <alignment vertical="center"/>
    </xf>
    <xf numFmtId="186" fontId="39" fillId="76" borderId="0" applyNumberFormat="0" applyBorder="0" applyAlignment="0" applyProtection="0">
      <alignment vertical="center"/>
    </xf>
    <xf numFmtId="186" fontId="39" fillId="76" borderId="0" applyNumberFormat="0" applyBorder="0" applyAlignment="0" applyProtection="0">
      <alignment vertical="center"/>
    </xf>
    <xf numFmtId="186" fontId="39" fillId="76" borderId="0" applyNumberFormat="0" applyBorder="0" applyAlignment="0" applyProtection="0">
      <alignment vertical="center"/>
    </xf>
    <xf numFmtId="186" fontId="39" fillId="76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58" fillId="43" borderId="31" applyNumberFormat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58" fillId="43" borderId="31" applyNumberFormat="0" applyAlignment="0" applyProtection="0">
      <alignment vertical="center"/>
    </xf>
    <xf numFmtId="186" fontId="39" fillId="52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57" borderId="0" applyNumberFormat="0" applyBorder="0" applyAlignment="0" applyProtection="0">
      <alignment vertical="center"/>
    </xf>
    <xf numFmtId="186" fontId="39" fillId="77" borderId="0" applyNumberFormat="0" applyBorder="0" applyAlignment="0" applyProtection="0">
      <alignment vertical="center"/>
    </xf>
    <xf numFmtId="186" fontId="123" fillId="0" borderId="0"/>
    <xf numFmtId="186" fontId="39" fillId="77" borderId="0" applyNumberFormat="0" applyBorder="0" applyAlignment="0" applyProtection="0">
      <alignment vertical="center"/>
    </xf>
    <xf numFmtId="186" fontId="39" fillId="77" borderId="0" applyNumberFormat="0" applyBorder="0" applyAlignment="0" applyProtection="0">
      <alignment vertical="center"/>
    </xf>
    <xf numFmtId="186" fontId="39" fillId="77" borderId="0" applyNumberFormat="0" applyBorder="0" applyAlignment="0" applyProtection="0">
      <alignment vertical="center"/>
    </xf>
    <xf numFmtId="186" fontId="39" fillId="77" borderId="0" applyNumberFormat="0" applyBorder="0" applyAlignment="0" applyProtection="0">
      <alignment vertical="center"/>
    </xf>
    <xf numFmtId="186" fontId="39" fillId="77" borderId="0" applyNumberFormat="0" applyBorder="0" applyAlignment="0" applyProtection="0">
      <alignment vertical="center"/>
    </xf>
    <xf numFmtId="186" fontId="39" fillId="77" borderId="0" applyNumberFormat="0" applyBorder="0" applyAlignment="0" applyProtection="0">
      <alignment vertical="center"/>
    </xf>
    <xf numFmtId="186" fontId="39" fillId="77" borderId="0" applyNumberFormat="0" applyBorder="0" applyAlignment="0" applyProtection="0">
      <alignment vertical="center"/>
    </xf>
    <xf numFmtId="186" fontId="39" fillId="77" borderId="0" applyNumberFormat="0" applyBorder="0" applyAlignment="0" applyProtection="0">
      <alignment vertical="center"/>
    </xf>
    <xf numFmtId="186" fontId="39" fillId="77" borderId="0" applyNumberFormat="0" applyBorder="0" applyAlignment="0" applyProtection="0">
      <alignment vertical="center"/>
    </xf>
    <xf numFmtId="186" fontId="39" fillId="77" borderId="0" applyNumberFormat="0" applyBorder="0" applyAlignment="0" applyProtection="0">
      <alignment vertical="center"/>
    </xf>
    <xf numFmtId="186" fontId="39" fillId="77" borderId="0" applyNumberFormat="0" applyBorder="0" applyAlignment="0" applyProtection="0">
      <alignment vertical="center"/>
    </xf>
    <xf numFmtId="186" fontId="39" fillId="77" borderId="0" applyNumberFormat="0" applyBorder="0" applyAlignment="0" applyProtection="0">
      <alignment vertical="center"/>
    </xf>
    <xf numFmtId="186" fontId="39" fillId="77" borderId="0" applyNumberFormat="0" applyBorder="0" applyAlignment="0" applyProtection="0">
      <alignment vertical="center"/>
    </xf>
    <xf numFmtId="186" fontId="39" fillId="77" borderId="0" applyNumberFormat="0" applyBorder="0" applyAlignment="0" applyProtection="0">
      <alignment vertical="center"/>
    </xf>
    <xf numFmtId="186" fontId="39" fillId="77" borderId="0" applyNumberFormat="0" applyBorder="0" applyAlignment="0" applyProtection="0">
      <alignment vertical="center"/>
    </xf>
    <xf numFmtId="233" fontId="7" fillId="0" borderId="13" applyFill="0" applyProtection="0">
      <alignment horizontal="right"/>
    </xf>
    <xf numFmtId="186" fontId="7" fillId="0" borderId="2" applyNumberFormat="0" applyFill="0" applyProtection="0">
      <alignment horizontal="left"/>
    </xf>
    <xf numFmtId="186" fontId="77" fillId="3" borderId="0" applyNumberFormat="0" applyBorder="0" applyAlignment="0" applyProtection="0">
      <alignment vertical="center"/>
    </xf>
    <xf numFmtId="186" fontId="77" fillId="3" borderId="0" applyNumberFormat="0" applyBorder="0" applyAlignment="0" applyProtection="0">
      <alignment vertical="center"/>
    </xf>
    <xf numFmtId="186" fontId="77" fillId="3" borderId="0" applyNumberFormat="0" applyBorder="0" applyAlignment="0" applyProtection="0">
      <alignment vertical="center"/>
    </xf>
    <xf numFmtId="186" fontId="77" fillId="3" borderId="0" applyNumberFormat="0" applyBorder="0" applyAlignment="0" applyProtection="0">
      <alignment vertical="center"/>
    </xf>
    <xf numFmtId="186" fontId="77" fillId="3" borderId="0" applyNumberFormat="0" applyBorder="0" applyAlignment="0" applyProtection="0">
      <alignment vertical="center"/>
    </xf>
    <xf numFmtId="186" fontId="77" fillId="3" borderId="0" applyNumberFormat="0" applyBorder="0" applyAlignment="0" applyProtection="0">
      <alignment vertical="center"/>
    </xf>
    <xf numFmtId="186" fontId="77" fillId="3" borderId="0" applyNumberFormat="0" applyBorder="0" applyAlignment="0" applyProtection="0">
      <alignment vertical="center"/>
    </xf>
    <xf numFmtId="186" fontId="77" fillId="3" borderId="0" applyNumberFormat="0" applyBorder="0" applyAlignment="0" applyProtection="0">
      <alignment vertical="center"/>
    </xf>
    <xf numFmtId="186" fontId="77" fillId="3" borderId="0" applyNumberFormat="0" applyBorder="0" applyAlignment="0" applyProtection="0">
      <alignment vertical="center"/>
    </xf>
    <xf numFmtId="186" fontId="77" fillId="3" borderId="0" applyNumberFormat="0" applyBorder="0" applyAlignment="0" applyProtection="0">
      <alignment vertical="center"/>
    </xf>
    <xf numFmtId="186" fontId="77" fillId="3" borderId="0" applyNumberFormat="0" applyBorder="0" applyAlignment="0" applyProtection="0">
      <alignment vertical="center"/>
    </xf>
    <xf numFmtId="186" fontId="77" fillId="3" borderId="0" applyNumberFormat="0" applyBorder="0" applyAlignment="0" applyProtection="0">
      <alignment vertical="center"/>
    </xf>
    <xf numFmtId="186" fontId="77" fillId="3" borderId="0" applyNumberFormat="0" applyBorder="0" applyAlignment="0" applyProtection="0">
      <alignment vertical="center"/>
    </xf>
    <xf numFmtId="186" fontId="77" fillId="3" borderId="0" applyNumberFormat="0" applyBorder="0" applyAlignment="0" applyProtection="0">
      <alignment vertical="center"/>
    </xf>
    <xf numFmtId="186" fontId="83" fillId="8" borderId="35" applyNumberFormat="0" applyAlignment="0" applyProtection="0">
      <alignment vertical="center"/>
    </xf>
    <xf numFmtId="186" fontId="83" fillId="8" borderId="35" applyNumberFormat="0" applyAlignment="0" applyProtection="0">
      <alignment vertical="center"/>
    </xf>
    <xf numFmtId="186" fontId="83" fillId="8" borderId="35" applyNumberFormat="0" applyAlignment="0" applyProtection="0">
      <alignment vertical="center"/>
    </xf>
    <xf numFmtId="186" fontId="83" fillId="8" borderId="35" applyNumberFormat="0" applyAlignment="0" applyProtection="0">
      <alignment vertical="center"/>
    </xf>
    <xf numFmtId="186" fontId="83" fillId="8" borderId="35" applyNumberFormat="0" applyAlignment="0" applyProtection="0">
      <alignment vertical="center"/>
    </xf>
    <xf numFmtId="186" fontId="83" fillId="8" borderId="35" applyNumberFormat="0" applyAlignment="0" applyProtection="0">
      <alignment vertical="center"/>
    </xf>
    <xf numFmtId="186" fontId="83" fillId="8" borderId="35" applyNumberFormat="0" applyAlignment="0" applyProtection="0">
      <alignment vertical="center"/>
    </xf>
    <xf numFmtId="186" fontId="83" fillId="8" borderId="35" applyNumberFormat="0" applyAlignment="0" applyProtection="0">
      <alignment vertical="center"/>
    </xf>
    <xf numFmtId="186" fontId="83" fillId="8" borderId="35" applyNumberFormat="0" applyAlignment="0" applyProtection="0">
      <alignment vertical="center"/>
    </xf>
    <xf numFmtId="186" fontId="83" fillId="8" borderId="35" applyNumberFormat="0" applyAlignment="0" applyProtection="0">
      <alignment vertical="center"/>
    </xf>
    <xf numFmtId="186" fontId="58" fillId="43" borderId="31" applyNumberFormat="0" applyAlignment="0" applyProtection="0">
      <alignment vertical="center"/>
    </xf>
    <xf numFmtId="186" fontId="58" fillId="43" borderId="31" applyNumberFormat="0" applyAlignment="0" applyProtection="0">
      <alignment vertical="center"/>
    </xf>
    <xf numFmtId="186" fontId="58" fillId="43" borderId="31" applyNumberFormat="0" applyAlignment="0" applyProtection="0">
      <alignment vertical="center"/>
    </xf>
    <xf numFmtId="186" fontId="58" fillId="43" borderId="31" applyNumberFormat="0" applyAlignment="0" applyProtection="0">
      <alignment vertical="center"/>
    </xf>
    <xf numFmtId="186" fontId="58" fillId="43" borderId="31" applyNumberFormat="0" applyAlignment="0" applyProtection="0">
      <alignment vertical="center"/>
    </xf>
    <xf numFmtId="186" fontId="58" fillId="43" borderId="31" applyNumberFormat="0" applyAlignment="0" applyProtection="0">
      <alignment vertical="center"/>
    </xf>
    <xf numFmtId="186" fontId="58" fillId="43" borderId="31" applyNumberFormat="0" applyAlignment="0" applyProtection="0">
      <alignment vertical="center"/>
    </xf>
    <xf numFmtId="186" fontId="58" fillId="43" borderId="31" applyNumberFormat="0" applyAlignment="0" applyProtection="0">
      <alignment vertical="center"/>
    </xf>
    <xf numFmtId="186" fontId="58" fillId="43" borderId="31" applyNumberFormat="0" applyAlignment="0" applyProtection="0">
      <alignment vertical="center"/>
    </xf>
    <xf numFmtId="186" fontId="58" fillId="43" borderId="31" applyNumberFormat="0" applyAlignment="0" applyProtection="0">
      <alignment vertical="center"/>
    </xf>
    <xf numFmtId="186" fontId="58" fillId="43" borderId="31" applyNumberFormat="0" applyAlignment="0" applyProtection="0">
      <alignment vertical="center"/>
    </xf>
    <xf numFmtId="186" fontId="58" fillId="43" borderId="31" applyNumberFormat="0" applyAlignment="0" applyProtection="0">
      <alignment vertical="center"/>
    </xf>
    <xf numFmtId="1" fontId="7" fillId="0" borderId="13" applyFill="0" applyProtection="0">
      <alignment horizontal="center"/>
    </xf>
    <xf numFmtId="186" fontId="54" fillId="0" borderId="0"/>
    <xf numFmtId="186" fontId="54" fillId="0" borderId="0"/>
    <xf numFmtId="186" fontId="54" fillId="0" borderId="0"/>
    <xf numFmtId="186" fontId="54" fillId="0" borderId="0"/>
    <xf numFmtId="186" fontId="54" fillId="0" borderId="0"/>
    <xf numFmtId="186" fontId="54" fillId="0" borderId="0"/>
    <xf numFmtId="186" fontId="54" fillId="0" borderId="0"/>
    <xf numFmtId="186" fontId="54" fillId="0" borderId="0"/>
    <xf numFmtId="186" fontId="54" fillId="0" borderId="0"/>
    <xf numFmtId="186" fontId="54" fillId="0" borderId="0"/>
    <xf numFmtId="186" fontId="54" fillId="0" borderId="0"/>
    <xf numFmtId="186" fontId="54" fillId="0" borderId="0"/>
    <xf numFmtId="186" fontId="54" fillId="0" borderId="0"/>
    <xf numFmtId="186" fontId="54" fillId="0" borderId="0"/>
    <xf numFmtId="186" fontId="54" fillId="0" borderId="0"/>
    <xf numFmtId="186" fontId="114" fillId="0" borderId="0"/>
    <xf numFmtId="186" fontId="85" fillId="0" borderId="0" applyFont="0" applyFill="0" applyBorder="0" applyAlignment="0" applyProtection="0"/>
    <xf numFmtId="186" fontId="85" fillId="0" borderId="0" applyFont="0" applyFill="0" applyBorder="0" applyAlignment="0" applyProtection="0"/>
    <xf numFmtId="9" fontId="124" fillId="0" borderId="0" applyFont="0" applyFill="0" applyBorder="0" applyAlignment="0" applyProtection="0"/>
    <xf numFmtId="186" fontId="98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86" fontId="24" fillId="24" borderId="40" applyNumberFormat="0" applyFont="0" applyAlignment="0" applyProtection="0">
      <alignment vertical="center"/>
    </xf>
    <xf numFmtId="186" fontId="24" fillId="24" borderId="40" applyNumberFormat="0" applyFont="0" applyAlignment="0" applyProtection="0">
      <alignment vertical="center"/>
    </xf>
    <xf numFmtId="186" fontId="24" fillId="24" borderId="40" applyNumberFormat="0" applyFont="0" applyAlignment="0" applyProtection="0">
      <alignment vertical="center"/>
    </xf>
    <xf numFmtId="186" fontId="24" fillId="24" borderId="40" applyNumberFormat="0" applyFont="0" applyAlignment="0" applyProtection="0">
      <alignment vertical="center"/>
    </xf>
    <xf numFmtId="186" fontId="24" fillId="24" borderId="40" applyNumberFormat="0" applyFont="0" applyAlignment="0" applyProtection="0">
      <alignment vertical="center"/>
    </xf>
    <xf numFmtId="186" fontId="24" fillId="24" borderId="40" applyNumberFormat="0" applyFont="0" applyAlignment="0" applyProtection="0">
      <alignment vertical="center"/>
    </xf>
    <xf numFmtId="186" fontId="24" fillId="24" borderId="40" applyNumberFormat="0" applyFont="0" applyAlignment="0" applyProtection="0">
      <alignment vertical="center"/>
    </xf>
    <xf numFmtId="220" fontId="7" fillId="0" borderId="3" applyNumberFormat="0"/>
    <xf numFmtId="234" fontId="7" fillId="0" borderId="0" applyFont="0" applyFill="0" applyBorder="0" applyAlignment="0" applyProtection="0"/>
    <xf numFmtId="235" fontId="124" fillId="0" borderId="0" applyFont="0" applyFill="0" applyBorder="0" applyAlignment="0" applyProtection="0"/>
    <xf numFmtId="236" fontId="124" fillId="0" borderId="0" applyFont="0" applyFill="0" applyBorder="0" applyAlignment="0" applyProtection="0"/>
    <xf numFmtId="186" fontId="125" fillId="0" borderId="0"/>
    <xf numFmtId="186" fontId="7" fillId="0" borderId="0"/>
  </cellStyleXfs>
  <cellXfs count="302">
    <xf numFmtId="186" fontId="0" fillId="0" borderId="0" xfId="0"/>
    <xf numFmtId="0" fontId="1" fillId="0" borderId="0" xfId="874" applyFont="1" applyAlignment="1">
      <alignment horizontal="center" vertical="center"/>
    </xf>
    <xf numFmtId="0" fontId="2" fillId="0" borderId="1" xfId="684" applyFont="1" applyBorder="1" applyAlignment="1">
      <alignment horizontal="center" vertical="center" wrapText="1"/>
    </xf>
    <xf numFmtId="0" fontId="2" fillId="0" borderId="2" xfId="684" applyFont="1" applyBorder="1" applyAlignment="1">
      <alignment horizontal="center" vertical="center" wrapText="1"/>
    </xf>
    <xf numFmtId="0" fontId="2" fillId="0" borderId="3" xfId="874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874" applyFont="1" applyBorder="1" applyAlignment="1">
      <alignment horizontal="center" vertical="center" wrapText="1"/>
    </xf>
    <xf numFmtId="31" fontId="2" fillId="0" borderId="3" xfId="874" applyNumberFormat="1" applyFont="1" applyBorder="1" applyAlignment="1">
      <alignment horizontal="center" vertical="center" wrapText="1"/>
    </xf>
    <xf numFmtId="0" fontId="3" fillId="0" borderId="3" xfId="874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2" fillId="0" borderId="3" xfId="874" applyFont="1" applyBorder="1" applyAlignment="1">
      <alignment horizontal="left" vertical="center" wrapText="1"/>
    </xf>
    <xf numFmtId="0" fontId="3" fillId="0" borderId="3" xfId="874" applyFont="1" applyBorder="1" applyAlignment="1">
      <alignment horizontal="left" vertical="center" wrapText="1"/>
    </xf>
    <xf numFmtId="189" fontId="3" fillId="0" borderId="3" xfId="873" applyNumberFormat="1" applyFont="1" applyBorder="1" applyAlignment="1">
      <alignment horizontal="left" vertical="center" wrapText="1"/>
    </xf>
    <xf numFmtId="0" fontId="5" fillId="0" borderId="3" xfId="874" applyFont="1" applyBorder="1" applyAlignment="1">
      <alignment horizontal="center" vertical="center"/>
    </xf>
    <xf numFmtId="0" fontId="2" fillId="0" borderId="3" xfId="874" applyFont="1" applyBorder="1" applyAlignment="1">
      <alignment vertical="center"/>
    </xf>
    <xf numFmtId="0" fontId="3" fillId="0" borderId="3" xfId="874" applyFont="1" applyBorder="1" applyAlignment="1">
      <alignment horizontal="center" vertical="center"/>
    </xf>
    <xf numFmtId="0" fontId="3" fillId="0" borderId="3" xfId="874" applyFont="1" applyBorder="1" applyAlignment="1">
      <alignment vertical="center"/>
    </xf>
    <xf numFmtId="189" fontId="3" fillId="0" borderId="3" xfId="873" applyNumberFormat="1" applyFont="1" applyBorder="1" applyAlignment="1">
      <alignment horizontal="right" vertical="center"/>
    </xf>
    <xf numFmtId="237" fontId="3" fillId="0" borderId="3" xfId="1011" applyNumberFormat="1" applyFont="1" applyBorder="1" applyAlignment="1">
      <alignment vertical="center"/>
    </xf>
    <xf numFmtId="0" fontId="2" fillId="0" borderId="4" xfId="874" applyFont="1" applyBorder="1" applyAlignment="1">
      <alignment horizontal="center" vertical="center"/>
    </xf>
    <xf numFmtId="0" fontId="2" fillId="0" borderId="5" xfId="874" applyFont="1" applyBorder="1" applyAlignment="1">
      <alignment horizontal="center" vertical="center"/>
    </xf>
    <xf numFmtId="0" fontId="2" fillId="0" borderId="6" xfId="874" applyFont="1" applyBorder="1" applyAlignment="1">
      <alignment horizontal="center" vertical="center"/>
    </xf>
    <xf numFmtId="237" fontId="3" fillId="0" borderId="3" xfId="874" applyNumberFormat="1" applyFont="1" applyBorder="1" applyAlignment="1">
      <alignment vertical="center"/>
    </xf>
    <xf numFmtId="0" fontId="6" fillId="0" borderId="0" xfId="875" applyFont="1" applyAlignment="1">
      <alignment horizontal="left" vertical="center"/>
    </xf>
    <xf numFmtId="0" fontId="6" fillId="0" borderId="0" xfId="875" applyFont="1" applyAlignment="1">
      <alignment vertical="center"/>
    </xf>
    <xf numFmtId="0" fontId="2" fillId="0" borderId="3" xfId="684" applyFont="1" applyBorder="1" applyAlignment="1">
      <alignment horizontal="center" vertical="center" wrapText="1"/>
    </xf>
    <xf numFmtId="0" fontId="6" fillId="0" borderId="0" xfId="874" applyFont="1" applyAlignment="1">
      <alignment vertical="center"/>
    </xf>
    <xf numFmtId="186" fontId="7" fillId="0" borderId="0" xfId="1175"/>
    <xf numFmtId="186" fontId="6" fillId="2" borderId="0" xfId="1175" applyFont="1" applyFill="1"/>
    <xf numFmtId="186" fontId="7" fillId="2" borderId="0" xfId="1175" applyFill="1"/>
    <xf numFmtId="186" fontId="7" fillId="3" borderId="7" xfId="1175" applyFill="1" applyBorder="1"/>
    <xf numFmtId="186" fontId="8" fillId="4" borderId="8" xfId="1175" applyFont="1" applyFill="1" applyBorder="1" applyAlignment="1">
      <alignment horizontal="center"/>
    </xf>
    <xf numFmtId="186" fontId="9" fillId="5" borderId="9" xfId="1175" applyFont="1" applyFill="1" applyBorder="1" applyAlignment="1">
      <alignment horizontal="center"/>
    </xf>
    <xf numFmtId="186" fontId="8" fillId="4" borderId="9" xfId="1175" applyFont="1" applyFill="1" applyBorder="1" applyAlignment="1">
      <alignment horizontal="center"/>
    </xf>
    <xf numFmtId="186" fontId="8" fillId="4" borderId="10" xfId="1175" applyFont="1" applyFill="1" applyBorder="1" applyAlignment="1">
      <alignment horizontal="center"/>
    </xf>
    <xf numFmtId="186" fontId="7" fillId="3" borderId="1" xfId="1175" applyFill="1" applyBorder="1"/>
    <xf numFmtId="186" fontId="7" fillId="3" borderId="11" xfId="1175" applyFill="1" applyBorder="1"/>
    <xf numFmtId="186" fontId="10" fillId="0" borderId="0" xfId="0" applyFont="1" applyAlignment="1">
      <alignment vertical="center"/>
    </xf>
    <xf numFmtId="186" fontId="4" fillId="0" borderId="0" xfId="0" applyFont="1" applyAlignment="1">
      <alignment horizontal="center" vertical="center"/>
    </xf>
    <xf numFmtId="186" fontId="4" fillId="0" borderId="0" xfId="0" applyFont="1" applyAlignment="1">
      <alignment vertical="center"/>
    </xf>
    <xf numFmtId="186" fontId="11" fillId="0" borderId="0" xfId="0" applyFont="1" applyAlignment="1">
      <alignment horizontal="center" vertical="center" wrapText="1"/>
    </xf>
    <xf numFmtId="186" fontId="10" fillId="0" borderId="0" xfId="0" applyFont="1" applyAlignment="1">
      <alignment horizontal="center" vertical="center" wrapText="1"/>
    </xf>
    <xf numFmtId="225" fontId="6" fillId="0" borderId="0" xfId="0" applyNumberFormat="1" applyFont="1" applyAlignment="1">
      <alignment horizontal="center" vertical="center"/>
    </xf>
    <xf numFmtId="225" fontId="4" fillId="0" borderId="0" xfId="0" applyNumberFormat="1" applyFont="1" applyAlignment="1">
      <alignment horizontal="center" vertical="center"/>
    </xf>
    <xf numFmtId="186" fontId="4" fillId="0" borderId="0" xfId="0" applyNumberFormat="1" applyFont="1" applyAlignment="1">
      <alignment horizontal="center" vertical="center"/>
    </xf>
    <xf numFmtId="186" fontId="4" fillId="0" borderId="0" xfId="0" applyNumberFormat="1" applyFont="1" applyAlignment="1">
      <alignment horizontal="right" vertical="center"/>
    </xf>
    <xf numFmtId="225" fontId="6" fillId="0" borderId="12" xfId="0" applyNumberFormat="1" applyFont="1" applyBorder="1" applyAlignment="1">
      <alignment horizontal="left" vertical="center"/>
    </xf>
    <xf numFmtId="186" fontId="6" fillId="0" borderId="0" xfId="0" applyFont="1" applyAlignment="1">
      <alignment horizontal="right" vertical="center"/>
    </xf>
    <xf numFmtId="186" fontId="6" fillId="0" borderId="3" xfId="0" applyFont="1" applyBorder="1" applyAlignment="1">
      <alignment horizontal="center" vertical="center"/>
    </xf>
    <xf numFmtId="186" fontId="6" fillId="0" borderId="6" xfId="0" applyFont="1" applyBorder="1" applyAlignment="1">
      <alignment horizontal="center" vertical="center" wrapText="1"/>
    </xf>
    <xf numFmtId="186" fontId="4" fillId="0" borderId="3" xfId="0" applyFont="1" applyBorder="1" applyAlignment="1">
      <alignment horizontal="center" vertical="center"/>
    </xf>
    <xf numFmtId="186" fontId="6" fillId="0" borderId="13" xfId="0" applyFont="1" applyBorder="1" applyAlignment="1">
      <alignment horizontal="left" vertical="center"/>
    </xf>
    <xf numFmtId="186" fontId="6" fillId="0" borderId="6" xfId="0" applyFont="1" applyBorder="1" applyAlignment="1">
      <alignment horizontal="center" vertical="center"/>
    </xf>
    <xf numFmtId="43" fontId="4" fillId="0" borderId="3" xfId="0" applyNumberFormat="1" applyFont="1" applyBorder="1" applyAlignment="1">
      <alignment horizontal="right" vertical="center"/>
    </xf>
    <xf numFmtId="186" fontId="4" fillId="0" borderId="3" xfId="0" applyFont="1" applyBorder="1" applyAlignment="1">
      <alignment vertical="center"/>
    </xf>
    <xf numFmtId="186" fontId="4" fillId="0" borderId="3" xfId="0" applyFont="1" applyBorder="1" applyAlignment="1">
      <alignment horizontal="center"/>
    </xf>
    <xf numFmtId="186" fontId="6" fillId="0" borderId="13" xfId="0" applyFont="1" applyBorder="1" applyAlignment="1">
      <alignment horizontal="left"/>
    </xf>
    <xf numFmtId="186" fontId="6" fillId="0" borderId="6" xfId="0" applyFont="1" applyBorder="1" applyAlignment="1">
      <alignment horizontal="center"/>
    </xf>
    <xf numFmtId="43" fontId="4" fillId="0" borderId="3" xfId="0" applyNumberFormat="1" applyFont="1" applyBorder="1" applyAlignment="1">
      <alignment horizontal="right"/>
    </xf>
    <xf numFmtId="186" fontId="4" fillId="0" borderId="3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186" fontId="6" fillId="0" borderId="4" xfId="0" applyFont="1" applyBorder="1" applyAlignment="1">
      <alignment horizontal="center" vertical="center"/>
    </xf>
    <xf numFmtId="225" fontId="4" fillId="0" borderId="0" xfId="0" applyNumberFormat="1" applyFont="1" applyAlignment="1">
      <alignment vertical="center"/>
    </xf>
    <xf numFmtId="186" fontId="6" fillId="0" borderId="3" xfId="0" applyFont="1" applyBorder="1" applyAlignment="1">
      <alignment horizontal="left" vertical="center"/>
    </xf>
    <xf numFmtId="186" fontId="4" fillId="0" borderId="6" xfId="0" applyFont="1" applyBorder="1" applyAlignment="1">
      <alignment horizontal="center" vertical="center"/>
    </xf>
    <xf numFmtId="215" fontId="4" fillId="0" borderId="6" xfId="0" applyNumberFormat="1" applyFont="1" applyBorder="1" applyAlignment="1">
      <alignment horizontal="right" vertical="center" wrapText="1"/>
    </xf>
    <xf numFmtId="215" fontId="4" fillId="0" borderId="3" xfId="0" applyNumberFormat="1" applyFont="1" applyBorder="1" applyAlignment="1">
      <alignment horizontal="right" vertical="center"/>
    </xf>
    <xf numFmtId="189" fontId="4" fillId="0" borderId="6" xfId="0" applyNumberFormat="1" applyFont="1" applyBorder="1" applyAlignment="1">
      <alignment horizontal="right" vertical="center" wrapText="1"/>
    </xf>
    <xf numFmtId="189" fontId="4" fillId="0" borderId="3" xfId="0" applyNumberFormat="1" applyFont="1" applyBorder="1" applyAlignment="1">
      <alignment horizontal="right" vertical="center"/>
    </xf>
    <xf numFmtId="186" fontId="12" fillId="0" borderId="0" xfId="871" applyFont="1" applyAlignment="1">
      <alignment horizontal="center" vertical="center" wrapText="1"/>
    </xf>
    <xf numFmtId="49" fontId="4" fillId="0" borderId="3" xfId="871" applyNumberFormat="1" applyFont="1" applyFill="1" applyBorder="1" applyAlignment="1">
      <alignment horizontal="center" vertical="center"/>
    </xf>
    <xf numFmtId="49" fontId="4" fillId="6" borderId="0" xfId="871" applyNumberFormat="1" applyFont="1" applyFill="1" applyAlignment="1">
      <alignment horizontal="center" vertical="center" wrapText="1"/>
    </xf>
    <xf numFmtId="49" fontId="4" fillId="6" borderId="0" xfId="871" applyNumberFormat="1" applyFont="1" applyFill="1" applyAlignment="1">
      <alignment horizontal="center" vertical="center"/>
    </xf>
    <xf numFmtId="217" fontId="4" fillId="6" borderId="0" xfId="871" applyNumberFormat="1" applyFont="1" applyFill="1" applyAlignment="1">
      <alignment horizontal="center" vertical="center"/>
    </xf>
    <xf numFmtId="229" fontId="13" fillId="6" borderId="0" xfId="871" applyNumberFormat="1" applyFont="1" applyFill="1" applyAlignment="1">
      <alignment horizontal="center" vertical="center"/>
    </xf>
    <xf numFmtId="43" fontId="14" fillId="7" borderId="0" xfId="871" applyNumberFormat="1" applyFont="1" applyFill="1" applyAlignment="1">
      <alignment horizontal="center"/>
    </xf>
    <xf numFmtId="43" fontId="4" fillId="7" borderId="0" xfId="871" applyNumberFormat="1" applyFont="1" applyFill="1" applyAlignment="1">
      <alignment horizontal="center"/>
    </xf>
    <xf numFmtId="186" fontId="6" fillId="0" borderId="0" xfId="871" applyFont="1" applyAlignment="1">
      <alignment horizontal="center"/>
    </xf>
    <xf numFmtId="10" fontId="15" fillId="0" borderId="0" xfId="871" applyNumberFormat="1" applyFont="1" applyFill="1" applyBorder="1" applyAlignment="1">
      <alignment horizontal="center" vertical="center"/>
    </xf>
    <xf numFmtId="10" fontId="16" fillId="0" borderId="0" xfId="871" applyNumberFormat="1" applyFont="1" applyFill="1" applyBorder="1" applyAlignment="1">
      <alignment horizontal="center" vertical="center"/>
    </xf>
    <xf numFmtId="10" fontId="17" fillId="0" borderId="0" xfId="871" applyNumberFormat="1" applyFont="1" applyFill="1" applyBorder="1" applyAlignment="1">
      <alignment horizontal="center" vertical="center"/>
    </xf>
    <xf numFmtId="10" fontId="17" fillId="6" borderId="0" xfId="871" applyNumberFormat="1" applyFont="1" applyFill="1" applyBorder="1" applyAlignment="1">
      <alignment horizontal="center" vertical="center"/>
    </xf>
    <xf numFmtId="49" fontId="6" fillId="0" borderId="3" xfId="871" applyNumberFormat="1" applyFont="1" applyFill="1" applyBorder="1" applyAlignment="1">
      <alignment horizontal="center" vertical="center" wrapText="1"/>
    </xf>
    <xf numFmtId="49" fontId="6" fillId="6" borderId="3" xfId="871" applyNumberFormat="1" applyFont="1" applyFill="1" applyBorder="1" applyAlignment="1">
      <alignment horizontal="center" vertical="center" wrapText="1"/>
    </xf>
    <xf numFmtId="49" fontId="18" fillId="0" borderId="3" xfId="871" applyNumberFormat="1" applyFont="1" applyFill="1" applyBorder="1" applyAlignment="1">
      <alignment horizontal="center" vertical="center" wrapText="1"/>
    </xf>
    <xf numFmtId="49" fontId="4" fillId="6" borderId="3" xfId="871" applyNumberFormat="1" applyFont="1" applyFill="1" applyBorder="1" applyAlignment="1">
      <alignment horizontal="center" vertical="center" wrapText="1"/>
    </xf>
    <xf numFmtId="49" fontId="4" fillId="0" borderId="3" xfId="871" applyNumberFormat="1" applyFont="1" applyFill="1" applyBorder="1" applyAlignment="1">
      <alignment horizontal="center" vertical="center" wrapText="1"/>
    </xf>
    <xf numFmtId="49" fontId="13" fillId="0" borderId="3" xfId="871" applyNumberFormat="1" applyFont="1" applyFill="1" applyBorder="1" applyAlignment="1">
      <alignment horizontal="center" vertical="center" wrapText="1"/>
    </xf>
    <xf numFmtId="0" fontId="6" fillId="0" borderId="3" xfId="871" applyNumberFormat="1" applyFont="1" applyFill="1" applyBorder="1" applyAlignment="1">
      <alignment horizontal="center" vertical="center" wrapText="1"/>
    </xf>
    <xf numFmtId="186" fontId="6" fillId="6" borderId="6" xfId="837" applyFont="1" applyFill="1" applyBorder="1" applyAlignment="1">
      <alignment horizontal="center" vertical="center"/>
    </xf>
    <xf numFmtId="186" fontId="6" fillId="6" borderId="3" xfId="837" applyFont="1" applyFill="1" applyBorder="1" applyAlignment="1">
      <alignment horizontal="center" vertical="center"/>
    </xf>
    <xf numFmtId="229" fontId="19" fillId="0" borderId="3" xfId="0" applyNumberFormat="1" applyFont="1" applyBorder="1" applyAlignment="1">
      <alignment horizontal="center" vertical="center"/>
    </xf>
    <xf numFmtId="217" fontId="4" fillId="6" borderId="3" xfId="837" applyNumberFormat="1" applyFont="1" applyFill="1" applyBorder="1" applyAlignment="1">
      <alignment horizontal="center" vertical="center"/>
    </xf>
    <xf numFmtId="0" fontId="19" fillId="0" borderId="3" xfId="0" applyNumberFormat="1" applyFont="1" applyBorder="1" applyAlignment="1">
      <alignment horizontal="center" vertical="center"/>
    </xf>
    <xf numFmtId="227" fontId="19" fillId="0" borderId="3" xfId="0" applyNumberFormat="1" applyFont="1" applyBorder="1" applyAlignment="1">
      <alignment horizontal="center" vertical="center"/>
    </xf>
    <xf numFmtId="186" fontId="6" fillId="0" borderId="3" xfId="871" applyNumberFormat="1" applyFont="1" applyFill="1" applyBorder="1" applyAlignment="1">
      <alignment horizontal="center" vertical="center" wrapText="1"/>
    </xf>
    <xf numFmtId="186" fontId="19" fillId="0" borderId="3" xfId="0" applyFont="1" applyBorder="1" applyAlignment="1">
      <alignment horizontal="center" vertical="center"/>
    </xf>
    <xf numFmtId="186" fontId="6" fillId="0" borderId="4" xfId="871" applyNumberFormat="1" applyFont="1" applyFill="1" applyBorder="1" applyAlignment="1">
      <alignment horizontal="center" vertical="center" wrapText="1"/>
    </xf>
    <xf numFmtId="186" fontId="6" fillId="0" borderId="6" xfId="871" applyNumberFormat="1" applyFont="1" applyFill="1" applyBorder="1" applyAlignment="1">
      <alignment horizontal="center" vertical="center" wrapText="1"/>
    </xf>
    <xf numFmtId="49" fontId="6" fillId="6" borderId="1" xfId="871" applyNumberFormat="1" applyFont="1" applyFill="1" applyBorder="1" applyAlignment="1">
      <alignment horizontal="center" vertical="center" wrapText="1"/>
    </xf>
    <xf numFmtId="43" fontId="12" fillId="7" borderId="14" xfId="871" applyNumberFormat="1" applyFont="1" applyFill="1" applyBorder="1" applyAlignment="1">
      <alignment horizontal="center" vertical="center" wrapText="1"/>
    </xf>
    <xf numFmtId="43" fontId="18" fillId="7" borderId="3" xfId="871" applyNumberFormat="1" applyFont="1" applyFill="1" applyBorder="1" applyAlignment="1">
      <alignment horizontal="center" vertical="center" wrapText="1"/>
    </xf>
    <xf numFmtId="43" fontId="20" fillId="7" borderId="3" xfId="871" applyNumberFormat="1" applyFont="1" applyFill="1" applyBorder="1" applyAlignment="1">
      <alignment horizontal="center" vertical="center" wrapText="1"/>
    </xf>
    <xf numFmtId="49" fontId="6" fillId="6" borderId="2" xfId="871" applyNumberFormat="1" applyFont="1" applyFill="1" applyBorder="1" applyAlignment="1">
      <alignment horizontal="center" vertical="center" wrapText="1"/>
    </xf>
    <xf numFmtId="43" fontId="14" fillId="7" borderId="13" xfId="871" applyNumberFormat="1" applyFont="1" applyFill="1" applyBorder="1" applyAlignment="1">
      <alignment horizontal="center" vertical="center" wrapText="1"/>
    </xf>
    <xf numFmtId="43" fontId="20" fillId="0" borderId="3" xfId="871" applyNumberFormat="1" applyFont="1" applyBorder="1" applyAlignment="1">
      <alignment horizontal="center" vertical="center" wrapText="1"/>
    </xf>
    <xf numFmtId="186" fontId="4" fillId="6" borderId="3" xfId="837" applyFont="1" applyFill="1" applyBorder="1" applyAlignment="1">
      <alignment horizontal="center" vertical="center"/>
    </xf>
    <xf numFmtId="221" fontId="4" fillId="6" borderId="3" xfId="837" applyNumberFormat="1" applyFont="1" applyFill="1" applyBorder="1" applyAlignment="1">
      <alignment horizontal="center" vertical="center"/>
    </xf>
    <xf numFmtId="221" fontId="4" fillId="6" borderId="3" xfId="837" applyNumberFormat="1" applyFont="1" applyFill="1" applyBorder="1" applyAlignment="1">
      <alignment horizontal="right" vertical="center"/>
    </xf>
    <xf numFmtId="43" fontId="14" fillId="7" borderId="2" xfId="871" applyNumberFormat="1" applyFont="1" applyFill="1" applyBorder="1" applyAlignment="1">
      <alignment horizontal="center" vertical="center" wrapText="1"/>
    </xf>
    <xf numFmtId="43" fontId="20" fillId="0" borderId="2" xfId="871" applyNumberFormat="1" applyFont="1" applyBorder="1" applyAlignment="1">
      <alignment horizontal="center" vertical="center" wrapText="1"/>
    </xf>
    <xf numFmtId="43" fontId="20" fillId="0" borderId="0" xfId="871" applyNumberFormat="1" applyFont="1" applyBorder="1" applyAlignment="1">
      <alignment horizontal="center" vertical="center" wrapText="1"/>
    </xf>
    <xf numFmtId="43" fontId="14" fillId="7" borderId="0" xfId="871" applyNumberFormat="1" applyFont="1" applyFill="1" applyBorder="1" applyAlignment="1">
      <alignment horizontal="center" vertical="center" wrapText="1"/>
    </xf>
    <xf numFmtId="43" fontId="12" fillId="7" borderId="3" xfId="871" applyNumberFormat="1" applyFont="1" applyFill="1" applyBorder="1" applyAlignment="1">
      <alignment horizontal="center" vertical="center" wrapText="1"/>
    </xf>
    <xf numFmtId="43" fontId="12" fillId="7" borderId="1" xfId="871" applyNumberFormat="1" applyFont="1" applyFill="1" applyBorder="1" applyAlignment="1">
      <alignment horizontal="center" vertical="center" wrapText="1"/>
    </xf>
    <xf numFmtId="43" fontId="12" fillId="7" borderId="2" xfId="871" applyNumberFormat="1" applyFont="1" applyFill="1" applyBorder="1" applyAlignment="1">
      <alignment horizontal="center" vertical="center" wrapText="1"/>
    </xf>
    <xf numFmtId="43" fontId="12" fillId="7" borderId="0" xfId="871" applyNumberFormat="1" applyFont="1" applyFill="1" applyBorder="1" applyAlignment="1">
      <alignment horizontal="center" vertical="center" wrapText="1"/>
    </xf>
    <xf numFmtId="186" fontId="10" fillId="0" borderId="0" xfId="837" applyFont="1" applyFill="1" applyAlignment="1">
      <alignment vertical="center"/>
    </xf>
    <xf numFmtId="186" fontId="4" fillId="0" borderId="0" xfId="837" applyFont="1" applyFill="1" applyAlignment="1">
      <alignment horizontal="center" vertical="center"/>
    </xf>
    <xf numFmtId="186" fontId="4" fillId="6" borderId="0" xfId="837" applyFont="1" applyFill="1" applyAlignment="1">
      <alignment vertical="center"/>
    </xf>
    <xf numFmtId="186" fontId="4" fillId="0" borderId="0" xfId="837" applyFont="1" applyFill="1" applyAlignment="1">
      <alignment vertical="center"/>
    </xf>
    <xf numFmtId="49" fontId="4" fillId="0" borderId="0" xfId="837" applyNumberFormat="1" applyFont="1" applyFill="1" applyAlignment="1">
      <alignment horizontal="center" vertical="center"/>
    </xf>
    <xf numFmtId="186" fontId="21" fillId="0" borderId="0" xfId="837" applyFont="1" applyFill="1" applyAlignment="1">
      <alignment vertical="center" wrapText="1"/>
    </xf>
    <xf numFmtId="186" fontId="11" fillId="0" borderId="0" xfId="837" applyFont="1" applyFill="1" applyAlignment="1">
      <alignment horizontal="center" vertical="center" wrapText="1"/>
    </xf>
    <xf numFmtId="186" fontId="10" fillId="0" borderId="0" xfId="837" applyFont="1" applyFill="1" applyAlignment="1">
      <alignment horizontal="center" vertical="center" wrapText="1"/>
    </xf>
    <xf numFmtId="225" fontId="6" fillId="0" borderId="0" xfId="837" applyNumberFormat="1" applyFont="1" applyFill="1" applyAlignment="1">
      <alignment horizontal="center" vertical="center"/>
    </xf>
    <xf numFmtId="225" fontId="4" fillId="0" borderId="0" xfId="837" applyNumberFormat="1" applyFont="1" applyFill="1" applyAlignment="1">
      <alignment horizontal="center" vertical="center"/>
    </xf>
    <xf numFmtId="186" fontId="4" fillId="0" borderId="0" xfId="837" applyNumberFormat="1" applyFont="1" applyFill="1" applyAlignment="1">
      <alignment horizontal="center" vertical="center"/>
    </xf>
    <xf numFmtId="225" fontId="4" fillId="0" borderId="0" xfId="837" applyNumberFormat="1" applyFont="1" applyFill="1" applyAlignment="1">
      <alignment vertical="center"/>
    </xf>
    <xf numFmtId="186" fontId="6" fillId="0" borderId="3" xfId="837" applyFont="1" applyFill="1" applyBorder="1" applyAlignment="1">
      <alignment horizontal="center" vertical="center"/>
    </xf>
    <xf numFmtId="186" fontId="4" fillId="0" borderId="3" xfId="837" applyFont="1" applyFill="1" applyBorder="1" applyAlignment="1">
      <alignment horizontal="center" vertical="center" wrapText="1"/>
    </xf>
    <xf numFmtId="49" fontId="6" fillId="0" borderId="3" xfId="837" applyNumberFormat="1" applyFont="1" applyFill="1" applyBorder="1" applyAlignment="1">
      <alignment horizontal="center" vertical="center" wrapText="1"/>
    </xf>
    <xf numFmtId="49" fontId="6" fillId="0" borderId="1" xfId="837" applyNumberFormat="1" applyFont="1" applyFill="1" applyBorder="1" applyAlignment="1">
      <alignment horizontal="center" vertical="center" wrapText="1"/>
    </xf>
    <xf numFmtId="186" fontId="6" fillId="0" borderId="3" xfId="837" applyFont="1" applyFill="1" applyBorder="1" applyAlignment="1">
      <alignment horizontal="center" vertical="center" wrapText="1"/>
    </xf>
    <xf numFmtId="186" fontId="4" fillId="0" borderId="3" xfId="837" applyFont="1" applyFill="1" applyBorder="1" applyAlignment="1">
      <alignment horizontal="center" vertical="center"/>
    </xf>
    <xf numFmtId="49" fontId="4" fillId="0" borderId="3" xfId="837" applyNumberFormat="1" applyFont="1" applyFill="1" applyBorder="1" applyAlignment="1">
      <alignment horizontal="center" vertical="center"/>
    </xf>
    <xf numFmtId="49" fontId="4" fillId="0" borderId="2" xfId="837" applyNumberFormat="1" applyFont="1" applyFill="1" applyBorder="1" applyAlignment="1">
      <alignment horizontal="center" vertical="center" wrapText="1"/>
    </xf>
    <xf numFmtId="219" fontId="4" fillId="0" borderId="3" xfId="837" applyNumberFormat="1" applyFont="1" applyFill="1" applyBorder="1" applyAlignment="1">
      <alignment horizontal="center" vertical="center"/>
    </xf>
    <xf numFmtId="186" fontId="2" fillId="0" borderId="3" xfId="814" applyFont="1" applyBorder="1">
      <alignment vertical="center"/>
    </xf>
    <xf numFmtId="219" fontId="22" fillId="0" borderId="3" xfId="869" applyNumberFormat="1" applyFont="1" applyFill="1" applyBorder="1" applyAlignment="1">
      <alignment horizontal="center" vertical="center"/>
    </xf>
    <xf numFmtId="219" fontId="4" fillId="6" borderId="3" xfId="837" applyNumberFormat="1" applyFont="1" applyFill="1" applyBorder="1" applyAlignment="1">
      <alignment horizontal="center" vertical="center"/>
    </xf>
    <xf numFmtId="186" fontId="6" fillId="0" borderId="3" xfId="869" applyFont="1" applyFill="1" applyBorder="1" applyAlignment="1">
      <alignment horizontal="center" vertical="center"/>
    </xf>
    <xf numFmtId="14" fontId="4" fillId="6" borderId="3" xfId="837" applyNumberFormat="1" applyFont="1" applyFill="1" applyBorder="1" applyAlignment="1">
      <alignment horizontal="center" vertical="center"/>
    </xf>
    <xf numFmtId="49" fontId="4" fillId="6" borderId="3" xfId="837" applyNumberFormat="1" applyFont="1" applyFill="1" applyBorder="1" applyAlignment="1">
      <alignment horizontal="center" vertical="center"/>
    </xf>
    <xf numFmtId="49" fontId="6" fillId="0" borderId="3" xfId="869" applyNumberFormat="1" applyFont="1" applyFill="1" applyBorder="1" applyAlignment="1">
      <alignment horizontal="center" vertical="center"/>
    </xf>
    <xf numFmtId="186" fontId="0" fillId="0" borderId="3" xfId="0" applyBorder="1" applyAlignment="1">
      <alignment horizontal="center" vertical="center"/>
    </xf>
    <xf numFmtId="186" fontId="2" fillId="0" borderId="3" xfId="837" applyFont="1" applyFill="1" applyBorder="1" applyAlignment="1">
      <alignment horizontal="left" vertical="center"/>
    </xf>
    <xf numFmtId="238" fontId="4" fillId="6" borderId="3" xfId="837" applyNumberFormat="1" applyFont="1" applyFill="1" applyBorder="1" applyAlignment="1">
      <alignment horizontal="center" vertical="center"/>
    </xf>
    <xf numFmtId="49" fontId="13" fillId="6" borderId="3" xfId="837" applyNumberFormat="1" applyFont="1" applyFill="1" applyBorder="1" applyAlignment="1">
      <alignment horizontal="center" vertical="center"/>
    </xf>
    <xf numFmtId="219" fontId="3" fillId="0" borderId="3" xfId="0" applyNumberFormat="1" applyFont="1" applyBorder="1" applyAlignment="1">
      <alignment horizontal="center" vertical="center"/>
    </xf>
    <xf numFmtId="14" fontId="4" fillId="0" borderId="3" xfId="837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4" fontId="6" fillId="0" borderId="3" xfId="869" applyNumberFormat="1" applyFont="1" applyFill="1" applyBorder="1" applyAlignment="1">
      <alignment horizontal="center" vertical="center"/>
    </xf>
    <xf numFmtId="186" fontId="0" fillId="0" borderId="3" xfId="837" applyFont="1" applyBorder="1" applyAlignment="1">
      <alignment vertical="center"/>
    </xf>
    <xf numFmtId="186" fontId="4" fillId="0" borderId="0" xfId="837" applyFont="1" applyFill="1" applyAlignment="1">
      <alignment horizontal="center" vertical="center" wrapText="1"/>
    </xf>
    <xf numFmtId="186" fontId="23" fillId="0" borderId="12" xfId="837" applyFont="1" applyFill="1" applyBorder="1" applyAlignment="1">
      <alignment horizontal="right" vertical="center" wrapText="1"/>
    </xf>
    <xf numFmtId="186" fontId="6" fillId="0" borderId="4" xfId="837" applyFont="1" applyFill="1" applyBorder="1" applyAlignment="1">
      <alignment horizontal="center" vertical="center"/>
    </xf>
    <xf numFmtId="186" fontId="4" fillId="0" borderId="5" xfId="837" applyFont="1" applyFill="1" applyBorder="1" applyAlignment="1">
      <alignment horizontal="center" vertical="center"/>
    </xf>
    <xf numFmtId="186" fontId="4" fillId="0" borderId="6" xfId="837" applyFont="1" applyFill="1" applyBorder="1" applyAlignment="1">
      <alignment horizontal="center" vertical="center"/>
    </xf>
    <xf numFmtId="186" fontId="6" fillId="0" borderId="6" xfId="837" applyFont="1" applyFill="1" applyBorder="1" applyAlignment="1">
      <alignment horizontal="center" vertical="center"/>
    </xf>
    <xf numFmtId="43" fontId="4" fillId="6" borderId="3" xfId="837" applyNumberFormat="1" applyFont="1" applyFill="1" applyBorder="1" applyAlignment="1">
      <alignment horizontal="right" vertical="center"/>
    </xf>
    <xf numFmtId="231" fontId="4" fillId="6" borderId="3" xfId="837" applyNumberFormat="1" applyFont="1" applyFill="1" applyBorder="1" applyAlignment="1">
      <alignment horizontal="center" vertical="center"/>
    </xf>
    <xf numFmtId="221" fontId="22" fillId="0" borderId="3" xfId="837" applyNumberFormat="1" applyFont="1" applyFill="1" applyBorder="1" applyAlignment="1">
      <alignment horizontal="center" vertical="center"/>
    </xf>
    <xf numFmtId="43" fontId="4" fillId="6" borderId="6" xfId="869" applyNumberFormat="1" applyFont="1" applyFill="1" applyBorder="1" applyAlignment="1">
      <alignment horizontal="right" vertical="center"/>
    </xf>
    <xf numFmtId="49" fontId="23" fillId="0" borderId="3" xfId="869" applyNumberFormat="1" applyFont="1" applyFill="1" applyBorder="1" applyAlignment="1">
      <alignment vertical="center" wrapText="1"/>
    </xf>
    <xf numFmtId="43" fontId="4" fillId="0" borderId="6" xfId="869" applyNumberFormat="1" applyFont="1" applyFill="1" applyBorder="1" applyAlignment="1">
      <alignment horizontal="right" vertical="center"/>
    </xf>
    <xf numFmtId="43" fontId="4" fillId="0" borderId="3" xfId="837" applyNumberFormat="1" applyFont="1" applyFill="1" applyBorder="1" applyAlignment="1">
      <alignment horizontal="right" vertical="center"/>
    </xf>
    <xf numFmtId="186" fontId="23" fillId="0" borderId="3" xfId="869" applyFont="1" applyFill="1" applyBorder="1" applyAlignment="1">
      <alignment horizontal="left" vertical="center" wrapText="1"/>
    </xf>
    <xf numFmtId="43" fontId="23" fillId="0" borderId="3" xfId="869" applyNumberFormat="1" applyFont="1" applyFill="1" applyBorder="1" applyAlignment="1">
      <alignment vertical="center" wrapText="1"/>
    </xf>
    <xf numFmtId="43" fontId="4" fillId="0" borderId="3" xfId="869" applyNumberFormat="1" applyFont="1" applyFill="1" applyBorder="1" applyAlignment="1">
      <alignment horizontal="right" vertical="center"/>
    </xf>
    <xf numFmtId="186" fontId="10" fillId="0" borderId="0" xfId="837" applyFont="1" applyAlignment="1">
      <alignment vertical="center"/>
    </xf>
    <xf numFmtId="186" fontId="4" fillId="0" borderId="0" xfId="837" applyFont="1" applyAlignment="1">
      <alignment horizontal="center" vertical="center"/>
    </xf>
    <xf numFmtId="186" fontId="4" fillId="0" borderId="0" xfId="869" applyFont="1" applyFill="1" applyAlignment="1">
      <alignment horizontal="center" vertical="center"/>
    </xf>
    <xf numFmtId="14" fontId="4" fillId="0" borderId="0" xfId="869" applyNumberFormat="1" applyFont="1" applyFill="1" applyAlignment="1">
      <alignment horizontal="center" vertical="center"/>
    </xf>
    <xf numFmtId="186" fontId="4" fillId="0" borderId="0" xfId="837" applyFont="1" applyAlignment="1">
      <alignment vertical="center"/>
    </xf>
    <xf numFmtId="0" fontId="0" fillId="0" borderId="0" xfId="0" applyNumberFormat="1"/>
    <xf numFmtId="186" fontId="6" fillId="0" borderId="3" xfId="869" applyFont="1" applyFill="1" applyBorder="1" applyAlignment="1">
      <alignment horizontal="center" vertical="center" wrapText="1"/>
    </xf>
    <xf numFmtId="14" fontId="6" fillId="0" borderId="3" xfId="869" applyNumberFormat="1" applyFont="1" applyFill="1" applyBorder="1" applyAlignment="1">
      <alignment horizontal="center" vertical="center" wrapText="1"/>
    </xf>
    <xf numFmtId="0" fontId="24" fillId="0" borderId="0" xfId="0" applyNumberFormat="1" applyFont="1"/>
    <xf numFmtId="0" fontId="25" fillId="0" borderId="4" xfId="0" applyNumberFormat="1" applyFont="1" applyBorder="1" applyAlignment="1">
      <alignment horizontal="center"/>
    </xf>
    <xf numFmtId="0" fontId="24" fillId="0" borderId="2" xfId="805" applyNumberForma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227" fontId="3" fillId="0" borderId="3" xfId="0" applyNumberFormat="1" applyFont="1" applyFill="1" applyBorder="1" applyAlignment="1">
      <alignment horizontal="center" vertical="center"/>
    </xf>
    <xf numFmtId="0" fontId="21" fillId="0" borderId="2" xfId="872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left"/>
    </xf>
    <xf numFmtId="0" fontId="2" fillId="0" borderId="15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center" vertical="center"/>
    </xf>
    <xf numFmtId="0" fontId="3" fillId="0" borderId="3" xfId="869" applyNumberFormat="1" applyFont="1" applyFill="1" applyBorder="1" applyAlignment="1">
      <alignment horizontal="center" vertical="center"/>
    </xf>
    <xf numFmtId="0" fontId="24" fillId="0" borderId="3" xfId="805" applyNumberForma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/>
    </xf>
    <xf numFmtId="0" fontId="24" fillId="0" borderId="1" xfId="805" applyNumberForma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186" fontId="6" fillId="0" borderId="5" xfId="837" applyFont="1" applyFill="1" applyBorder="1" applyAlignment="1">
      <alignment horizontal="center" vertical="center"/>
    </xf>
    <xf numFmtId="43" fontId="3" fillId="0" borderId="3" xfId="740" applyFont="1" applyBorder="1" applyAlignment="1">
      <alignment horizontal="center" vertical="center"/>
    </xf>
    <xf numFmtId="0" fontId="4" fillId="0" borderId="3" xfId="869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186" fontId="6" fillId="0" borderId="0" xfId="837" applyFont="1" applyAlignment="1">
      <alignment vertical="center"/>
    </xf>
    <xf numFmtId="0" fontId="25" fillId="0" borderId="0" xfId="0" applyNumberFormat="1" applyFont="1"/>
    <xf numFmtId="0" fontId="25" fillId="0" borderId="5" xfId="0" applyNumberFormat="1" applyFont="1" applyBorder="1" applyAlignment="1">
      <alignment horizontal="center"/>
    </xf>
    <xf numFmtId="0" fontId="25" fillId="0" borderId="6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left"/>
    </xf>
    <xf numFmtId="0" fontId="6" fillId="0" borderId="6" xfId="0" applyNumberFormat="1" applyFont="1" applyBorder="1" applyAlignment="1">
      <alignment horizontal="left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/>
    <xf numFmtId="0" fontId="2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10" fontId="27" fillId="0" borderId="3" xfId="0" applyNumberFormat="1" applyFont="1" applyBorder="1" applyAlignment="1">
      <alignment horizontal="center"/>
    </xf>
    <xf numFmtId="2" fontId="4" fillId="0" borderId="0" xfId="0" applyNumberFormat="1" applyFont="1" applyAlignment="1">
      <alignment vertical="center"/>
    </xf>
    <xf numFmtId="43" fontId="4" fillId="0" borderId="3" xfId="0" applyNumberFormat="1" applyFont="1" applyBorder="1" applyAlignment="1">
      <alignment horizontal="center" vertical="center"/>
    </xf>
    <xf numFmtId="43" fontId="4" fillId="0" borderId="3" xfId="0" applyNumberFormat="1" applyFont="1" applyFill="1" applyBorder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 vertical="center"/>
    </xf>
    <xf numFmtId="189" fontId="4" fillId="0" borderId="0" xfId="0" applyNumberFormat="1" applyFont="1" applyFill="1" applyAlignment="1">
      <alignment vertical="center"/>
    </xf>
    <xf numFmtId="189" fontId="4" fillId="0" borderId="0" xfId="0" applyNumberFormat="1" applyFont="1" applyAlignment="1">
      <alignment vertical="center"/>
    </xf>
    <xf numFmtId="189" fontId="4" fillId="0" borderId="0" xfId="0" applyNumberFormat="1" applyFont="1" applyAlignment="1">
      <alignment horizontal="center" vertical="center"/>
    </xf>
    <xf numFmtId="189" fontId="4" fillId="0" borderId="0" xfId="0" applyNumberFormat="1" applyFont="1" applyFill="1" applyBorder="1" applyAlignment="1">
      <alignment horizontal="center" vertical="center" wrapText="1"/>
    </xf>
    <xf numFmtId="189" fontId="6" fillId="0" borderId="6" xfId="0" applyNumberFormat="1" applyFont="1" applyBorder="1" applyAlignment="1">
      <alignment horizontal="center" vertical="center"/>
    </xf>
    <xf numFmtId="189" fontId="6" fillId="0" borderId="3" xfId="0" applyNumberFormat="1" applyFont="1" applyBorder="1" applyAlignment="1">
      <alignment horizontal="center" vertical="center"/>
    </xf>
    <xf numFmtId="189" fontId="4" fillId="0" borderId="3" xfId="0" applyNumberFormat="1" applyFont="1" applyFill="1" applyBorder="1" applyAlignment="1">
      <alignment horizontal="right" vertical="center"/>
    </xf>
    <xf numFmtId="186" fontId="10" fillId="0" borderId="0" xfId="0" applyFont="1" applyAlignment="1" applyProtection="1">
      <alignment vertical="center"/>
    </xf>
    <xf numFmtId="186" fontId="4" fillId="0" borderId="0" xfId="0" applyFont="1" applyAlignment="1" applyProtection="1">
      <alignment horizontal="center" vertical="center"/>
    </xf>
    <xf numFmtId="186" fontId="4" fillId="0" borderId="0" xfId="0" applyFont="1" applyAlignment="1" applyProtection="1">
      <alignment vertical="center"/>
    </xf>
    <xf numFmtId="2" fontId="4" fillId="0" borderId="0" xfId="0" applyNumberFormat="1" applyFont="1" applyAlignment="1" applyProtection="1">
      <alignment vertical="center"/>
    </xf>
    <xf numFmtId="186" fontId="11" fillId="0" borderId="0" xfId="0" applyFont="1" applyAlignment="1" applyProtection="1">
      <alignment horizontal="center" vertical="center" wrapText="1"/>
    </xf>
    <xf numFmtId="225" fontId="6" fillId="0" borderId="0" xfId="0" applyNumberFormat="1" applyFont="1" applyAlignment="1" applyProtection="1">
      <alignment horizontal="center" vertical="center"/>
    </xf>
    <xf numFmtId="225" fontId="4" fillId="0" borderId="0" xfId="0" applyNumberFormat="1" applyFont="1" applyAlignment="1" applyProtection="1">
      <alignment horizontal="center" vertical="center"/>
    </xf>
    <xf numFmtId="186" fontId="4" fillId="0" borderId="0" xfId="0" applyNumberFormat="1" applyFont="1" applyAlignment="1" applyProtection="1">
      <alignment horizontal="center" vertical="center"/>
    </xf>
    <xf numFmtId="225" fontId="4" fillId="0" borderId="0" xfId="0" applyNumberFormat="1" applyFont="1" applyAlignment="1" applyProtection="1">
      <alignment vertical="center"/>
    </xf>
    <xf numFmtId="186" fontId="6" fillId="0" borderId="12" xfId="0" applyFont="1" applyBorder="1" applyAlignment="1" applyProtection="1">
      <alignment horizontal="right" vertical="center"/>
    </xf>
    <xf numFmtId="186" fontId="6" fillId="0" borderId="3" xfId="0" applyFont="1" applyBorder="1" applyAlignment="1" applyProtection="1">
      <alignment horizontal="center" vertical="center"/>
    </xf>
    <xf numFmtId="186" fontId="4" fillId="0" borderId="3" xfId="0" applyFont="1" applyBorder="1" applyAlignment="1" applyProtection="1">
      <alignment horizontal="center" vertical="center"/>
    </xf>
    <xf numFmtId="43" fontId="4" fillId="0" borderId="3" xfId="0" applyNumberFormat="1" applyFont="1" applyBorder="1" applyAlignment="1" applyProtection="1">
      <alignment horizontal="right" vertical="center"/>
    </xf>
    <xf numFmtId="43" fontId="6" fillId="0" borderId="3" xfId="16" applyNumberFormat="1" applyFont="1" applyBorder="1" applyAlignment="1">
      <alignment horizontal="right" vertical="center"/>
    </xf>
    <xf numFmtId="43" fontId="4" fillId="0" borderId="3" xfId="16" applyNumberFormat="1" applyFont="1" applyBorder="1" applyAlignment="1">
      <alignment horizontal="right" vertical="center"/>
    </xf>
    <xf numFmtId="186" fontId="4" fillId="0" borderId="3" xfId="0" applyFont="1" applyBorder="1" applyAlignment="1" applyProtection="1">
      <alignment vertical="center"/>
    </xf>
    <xf numFmtId="186" fontId="4" fillId="0" borderId="3" xfId="0" applyFont="1" applyBorder="1" applyAlignment="1" applyProtection="1">
      <alignment horizontal="left" vertical="center"/>
    </xf>
    <xf numFmtId="186" fontId="6" fillId="0" borderId="3" xfId="0" applyFont="1" applyBorder="1" applyAlignment="1" applyProtection="1">
      <alignment horizontal="left" vertical="center"/>
    </xf>
    <xf numFmtId="186" fontId="6" fillId="0" borderId="4" xfId="0" applyFont="1" applyBorder="1" applyAlignment="1" applyProtection="1">
      <alignment horizontal="center" vertical="center"/>
    </xf>
    <xf numFmtId="186" fontId="6" fillId="0" borderId="6" xfId="0" applyFont="1" applyBorder="1" applyAlignment="1" applyProtection="1">
      <alignment horizontal="center" vertical="center"/>
    </xf>
    <xf numFmtId="49" fontId="6" fillId="0" borderId="17" xfId="0" applyNumberFormat="1" applyFont="1" applyBorder="1" applyAlignment="1" applyProtection="1">
      <alignment horizontal="left" vertical="center"/>
    </xf>
    <xf numFmtId="186" fontId="2" fillId="0" borderId="17" xfId="0" applyFont="1" applyBorder="1" applyAlignment="1">
      <alignment horizontal="center" vertical="center"/>
    </xf>
    <xf numFmtId="49" fontId="6" fillId="0" borderId="0" xfId="0" applyNumberFormat="1" applyFont="1" applyAlignment="1" applyProtection="1">
      <alignment vertical="center"/>
    </xf>
    <xf numFmtId="186" fontId="4" fillId="0" borderId="0" xfId="0" applyNumberFormat="1" applyFont="1" applyAlignment="1" applyProtection="1">
      <alignment horizontal="right" vertical="center"/>
    </xf>
    <xf numFmtId="2" fontId="6" fillId="0" borderId="3" xfId="0" applyNumberFormat="1" applyFont="1" applyBorder="1" applyAlignment="1" applyProtection="1">
      <alignment horizontal="center" vertical="center"/>
    </xf>
    <xf numFmtId="2" fontId="4" fillId="0" borderId="3" xfId="0" applyNumberFormat="1" applyFont="1" applyBorder="1" applyAlignment="1" applyProtection="1">
      <alignment horizontal="right" vertical="center"/>
    </xf>
    <xf numFmtId="223" fontId="15" fillId="0" borderId="0" xfId="646" applyNumberFormat="1" applyFont="1" applyFill="1" applyAlignment="1" applyProtection="1">
      <alignment horizontal="left"/>
      <protection locked="0"/>
    </xf>
    <xf numFmtId="223" fontId="14" fillId="0" borderId="0" xfId="646" applyNumberFormat="1" applyFont="1" applyFill="1" applyAlignment="1" applyProtection="1">
      <alignment horizontal="center"/>
      <protection locked="0"/>
    </xf>
    <xf numFmtId="223" fontId="4" fillId="0" borderId="0" xfId="646" applyNumberFormat="1" applyFont="1" applyFill="1" applyAlignment="1" applyProtection="1">
      <alignment horizontal="center"/>
      <protection locked="0"/>
    </xf>
    <xf numFmtId="223" fontId="6" fillId="0" borderId="0" xfId="646" applyNumberFormat="1" applyFont="1" applyFill="1" applyAlignment="1" applyProtection="1">
      <alignment horizontal="left"/>
      <protection locked="0"/>
    </xf>
    <xf numFmtId="223" fontId="4" fillId="0" borderId="0" xfId="646" applyNumberFormat="1" applyFont="1" applyFill="1" applyAlignment="1" applyProtection="1">
      <alignment horizontal="left"/>
      <protection locked="0"/>
    </xf>
    <xf numFmtId="211" fontId="4" fillId="0" borderId="0" xfId="646" applyNumberFormat="1" applyFont="1" applyFill="1" applyAlignment="1" applyProtection="1">
      <alignment horizontal="left"/>
      <protection locked="0"/>
    </xf>
    <xf numFmtId="223" fontId="4" fillId="0" borderId="0" xfId="646" applyNumberFormat="1" applyFont="1" applyFill="1" applyAlignment="1" applyProtection="1">
      <alignment horizontal="right"/>
      <protection locked="0"/>
    </xf>
    <xf numFmtId="223" fontId="28" fillId="0" borderId="0" xfId="17" applyNumberFormat="1" applyFont="1" applyFill="1" applyBorder="1" applyAlignment="1" applyProtection="1">
      <alignment horizontal="left"/>
      <protection locked="0"/>
    </xf>
    <xf numFmtId="223" fontId="15" fillId="0" borderId="0" xfId="646" applyNumberFormat="1" applyFont="1" applyFill="1" applyBorder="1" applyAlignment="1" applyProtection="1">
      <alignment horizontal="center"/>
      <protection locked="0"/>
    </xf>
    <xf numFmtId="223" fontId="29" fillId="0" borderId="0" xfId="646" applyNumberFormat="1" applyFont="1" applyFill="1" applyBorder="1" applyAlignment="1" applyProtection="1">
      <alignment horizontal="center"/>
      <protection locked="0"/>
    </xf>
    <xf numFmtId="186" fontId="4" fillId="0" borderId="0" xfId="646" applyNumberFormat="1" applyFont="1" applyFill="1" applyBorder="1" applyAlignment="1" applyProtection="1">
      <alignment horizontal="center"/>
      <protection locked="0"/>
    </xf>
    <xf numFmtId="223" fontId="6" fillId="0" borderId="12" xfId="646" applyNumberFormat="1" applyFont="1" applyFill="1" applyBorder="1" applyAlignment="1" applyProtection="1">
      <alignment horizontal="left"/>
      <protection locked="0"/>
    </xf>
    <xf numFmtId="223" fontId="4" fillId="0" borderId="12" xfId="646" applyNumberFormat="1" applyFont="1" applyFill="1" applyBorder="1" applyAlignment="1" applyProtection="1">
      <alignment horizontal="left"/>
      <protection locked="0"/>
    </xf>
    <xf numFmtId="223" fontId="14" fillId="0" borderId="0" xfId="646" applyNumberFormat="1" applyFont="1" applyFill="1" applyAlignment="1" applyProtection="1">
      <alignment horizontal="left"/>
      <protection locked="0"/>
    </xf>
    <xf numFmtId="223" fontId="12" fillId="0" borderId="3" xfId="646" applyNumberFormat="1" applyFont="1" applyFill="1" applyBorder="1" applyAlignment="1" applyProtection="1">
      <alignment horizontal="center"/>
      <protection locked="0"/>
    </xf>
    <xf numFmtId="223" fontId="12" fillId="0" borderId="18" xfId="646" applyNumberFormat="1" applyFont="1" applyFill="1" applyBorder="1" applyAlignment="1" applyProtection="1">
      <alignment horizontal="center"/>
      <protection locked="0"/>
    </xf>
    <xf numFmtId="223" fontId="12" fillId="0" borderId="6" xfId="646" applyNumberFormat="1" applyFont="1" applyFill="1" applyBorder="1" applyAlignment="1" applyProtection="1">
      <alignment horizontal="center"/>
      <protection locked="0"/>
    </xf>
    <xf numFmtId="223" fontId="6" fillId="0" borderId="4" xfId="870" applyNumberFormat="1" applyFont="1" applyFill="1" applyBorder="1" applyAlignment="1" applyProtection="1">
      <alignment horizontal="left"/>
      <protection locked="0"/>
    </xf>
    <xf numFmtId="211" fontId="4" fillId="0" borderId="3" xfId="646" applyNumberFormat="1" applyFont="1" applyFill="1" applyBorder="1" applyAlignment="1" applyProtection="1">
      <alignment horizontal="center"/>
      <protection locked="0"/>
    </xf>
    <xf numFmtId="189" fontId="4" fillId="0" borderId="2" xfId="646" applyNumberFormat="1" applyFont="1" applyFill="1" applyBorder="1" applyAlignment="1" applyProtection="1">
      <alignment horizontal="right"/>
      <protection locked="0"/>
    </xf>
    <xf numFmtId="189" fontId="6" fillId="0" borderId="18" xfId="646" applyNumberFormat="1" applyFont="1" applyFill="1" applyBorder="1" applyAlignment="1" applyProtection="1">
      <alignment horizontal="left"/>
      <protection locked="0"/>
    </xf>
    <xf numFmtId="189" fontId="6" fillId="0" borderId="6" xfId="646" applyNumberFormat="1" applyFont="1" applyFill="1" applyBorder="1" applyAlignment="1" applyProtection="1">
      <alignment horizontal="left"/>
      <protection locked="0"/>
    </xf>
    <xf numFmtId="211" fontId="6" fillId="0" borderId="3" xfId="646" applyNumberFormat="1" applyFont="1" applyFill="1" applyBorder="1" applyAlignment="1" applyProtection="1">
      <alignment horizontal="center"/>
      <protection locked="0"/>
    </xf>
    <xf numFmtId="189" fontId="4" fillId="0" borderId="3" xfId="646" applyNumberFormat="1" applyFont="1" applyFill="1" applyBorder="1" applyAlignment="1" applyProtection="1">
      <alignment horizontal="right"/>
      <protection locked="0"/>
    </xf>
    <xf numFmtId="223" fontId="6" fillId="0" borderId="19" xfId="646" applyNumberFormat="1" applyFont="1" applyFill="1" applyBorder="1" applyAlignment="1" applyProtection="1">
      <alignment horizontal="left"/>
      <protection locked="0"/>
    </xf>
    <xf numFmtId="189" fontId="4" fillId="0" borderId="3" xfId="645" applyNumberFormat="1" applyFont="1" applyFill="1" applyBorder="1" applyAlignment="1" applyProtection="1">
      <alignment horizontal="right"/>
      <protection locked="0"/>
    </xf>
    <xf numFmtId="189" fontId="6" fillId="0" borderId="18" xfId="646" applyNumberFormat="1" applyFont="1" applyFill="1" applyBorder="1" applyAlignment="1" applyProtection="1">
      <alignment horizontal="left" vertical="center"/>
      <protection locked="0"/>
    </xf>
    <xf numFmtId="189" fontId="12" fillId="0" borderId="6" xfId="646" applyNumberFormat="1" applyFont="1" applyFill="1" applyBorder="1" applyAlignment="1" applyProtection="1">
      <alignment horizontal="left"/>
      <protection locked="0"/>
    </xf>
    <xf numFmtId="223" fontId="12" fillId="0" borderId="19" xfId="646" applyNumberFormat="1" applyFont="1" applyFill="1" applyBorder="1" applyAlignment="1" applyProtection="1">
      <alignment horizontal="center"/>
      <protection locked="0"/>
    </xf>
    <xf numFmtId="223" fontId="12" fillId="0" borderId="19" xfId="646" applyNumberFormat="1" applyFont="1" applyFill="1" applyBorder="1" applyAlignment="1" applyProtection="1">
      <alignment horizontal="left"/>
      <protection locked="0"/>
    </xf>
    <xf numFmtId="189" fontId="12" fillId="8" borderId="6" xfId="646" applyNumberFormat="1" applyFont="1" applyFill="1" applyBorder="1" applyAlignment="1" applyProtection="1">
      <alignment horizontal="left"/>
      <protection locked="0"/>
    </xf>
    <xf numFmtId="189" fontId="14" fillId="8" borderId="3" xfId="646" applyNumberFormat="1" applyFont="1" applyFill="1" applyBorder="1" applyAlignment="1" applyProtection="1">
      <alignment horizontal="right"/>
      <protection locked="0"/>
    </xf>
    <xf numFmtId="189" fontId="6" fillId="0" borderId="20" xfId="646" applyNumberFormat="1" applyFont="1" applyFill="1" applyBorder="1" applyAlignment="1" applyProtection="1">
      <alignment horizontal="left"/>
      <protection locked="0"/>
    </xf>
    <xf numFmtId="189" fontId="6" fillId="0" borderId="21" xfId="646" applyNumberFormat="1" applyFont="1" applyFill="1" applyBorder="1" applyAlignment="1" applyProtection="1">
      <alignment horizontal="left"/>
      <protection locked="0"/>
    </xf>
    <xf numFmtId="189" fontId="12" fillId="8" borderId="5" xfId="870" applyNumberFormat="1" applyFont="1" applyFill="1" applyBorder="1" applyAlignment="1" applyProtection="1">
      <alignment horizontal="left"/>
      <protection locked="0"/>
    </xf>
    <xf numFmtId="189" fontId="14" fillId="8" borderId="3" xfId="645" applyNumberFormat="1" applyFont="1" applyFill="1" applyBorder="1" applyAlignment="1" applyProtection="1">
      <alignment horizontal="right"/>
      <protection locked="0"/>
    </xf>
    <xf numFmtId="223" fontId="14" fillId="8" borderId="4" xfId="870" applyNumberFormat="1" applyFont="1" applyFill="1" applyBorder="1" applyAlignment="1" applyProtection="1">
      <alignment horizontal="left"/>
      <protection locked="0"/>
    </xf>
    <xf numFmtId="189" fontId="14" fillId="8" borderId="1" xfId="646" applyNumberFormat="1" applyFont="1" applyFill="1" applyBorder="1" applyAlignment="1" applyProtection="1">
      <alignment horizontal="right"/>
      <protection locked="0"/>
    </xf>
    <xf numFmtId="189" fontId="14" fillId="8" borderId="18" xfId="646" applyNumberFormat="1" applyFont="1" applyFill="1" applyBorder="1" applyAlignment="1" applyProtection="1">
      <alignment horizontal="left"/>
      <protection locked="0"/>
    </xf>
    <xf numFmtId="223" fontId="4" fillId="0" borderId="4" xfId="646" applyNumberFormat="1" applyFont="1" applyFill="1" applyBorder="1" applyAlignment="1" applyProtection="1">
      <alignment horizontal="left"/>
      <protection locked="0"/>
    </xf>
    <xf numFmtId="189" fontId="4" fillId="0" borderId="18" xfId="646" applyNumberFormat="1" applyFont="1" applyFill="1" applyBorder="1" applyAlignment="1" applyProtection="1">
      <alignment horizontal="left"/>
      <protection locked="0"/>
    </xf>
    <xf numFmtId="223" fontId="6" fillId="0" borderId="0" xfId="646" applyNumberFormat="1" applyFont="1" applyFill="1" applyBorder="1" applyAlignment="1" applyProtection="1">
      <alignment horizontal="left"/>
      <protection locked="0"/>
    </xf>
    <xf numFmtId="223" fontId="6" fillId="0" borderId="0" xfId="646" applyNumberFormat="1" applyFont="1" applyFill="1" applyBorder="1" applyAlignment="1" applyProtection="1">
      <alignment horizontal="right"/>
      <protection locked="0"/>
    </xf>
    <xf numFmtId="223" fontId="12" fillId="0" borderId="0" xfId="646" applyNumberFormat="1" applyFont="1" applyFill="1" applyAlignment="1" applyProtection="1">
      <alignment horizontal="left"/>
      <protection locked="0"/>
    </xf>
    <xf numFmtId="189" fontId="6" fillId="0" borderId="3" xfId="646" applyNumberFormat="1" applyFont="1" applyFill="1" applyBorder="1" applyAlignment="1" applyProtection="1">
      <alignment horizontal="left"/>
      <protection locked="0"/>
    </xf>
    <xf numFmtId="189" fontId="6" fillId="0" borderId="3" xfId="646" applyNumberFormat="1" applyFont="1" applyFill="1" applyBorder="1" applyAlignment="1" applyProtection="1">
      <alignment horizontal="left" vertical="center"/>
      <protection locked="0"/>
    </xf>
    <xf numFmtId="189" fontId="12" fillId="0" borderId="3" xfId="646" applyNumberFormat="1" applyFont="1" applyFill="1" applyBorder="1" applyAlignment="1" applyProtection="1">
      <alignment horizontal="left"/>
      <protection locked="0"/>
    </xf>
    <xf numFmtId="189" fontId="12" fillId="0" borderId="3" xfId="645" applyNumberFormat="1" applyFont="1" applyFill="1" applyBorder="1" applyAlignment="1" applyProtection="1">
      <alignment horizontal="left"/>
      <protection locked="0"/>
    </xf>
    <xf numFmtId="189" fontId="14" fillId="0" borderId="3" xfId="645" applyNumberFormat="1" applyFont="1" applyFill="1" applyBorder="1" applyAlignment="1" applyProtection="1">
      <alignment horizontal="left"/>
      <protection locked="0"/>
    </xf>
    <xf numFmtId="189" fontId="4" fillId="0" borderId="3" xfId="646" applyNumberFormat="1" applyFont="1" applyFill="1" applyBorder="1" applyAlignment="1" applyProtection="1">
      <alignment horizontal="left"/>
      <protection locked="0"/>
    </xf>
  </cellXfs>
  <cellStyles count="1176">
    <cellStyle name="常规" xfId="0" builtinId="0"/>
    <cellStyle name="货币[0]" xfId="1" builtinId="7"/>
    <cellStyle name="输入" xfId="2" builtinId="20"/>
    <cellStyle name="60% - 强调文字颜色 1 11" xfId="3"/>
    <cellStyle name="货币" xfId="4" builtinId="4"/>
    <cellStyle name="40% - 强调文字颜色 1 13" xfId="5"/>
    <cellStyle name="60% - 强调文字颜色 2 14" xfId="6"/>
    <cellStyle name="20% - 强调文字颜色 3" xfId="7" builtinId="38"/>
    <cellStyle name="??_(????)??????" xfId="8"/>
    <cellStyle name="Normal - Style1 17" xfId="9"/>
    <cellStyle name="_ET_STYLE_NoName_00_ 9" xfId="10"/>
    <cellStyle name="args.style" xfId="11"/>
    <cellStyle name="Accent2 - 40%" xfId="12"/>
    <cellStyle name="千位分隔[0]" xfId="13" builtinId="6"/>
    <cellStyle name="40% - 强调文字颜色 3" xfId="14" builtinId="39"/>
    <cellStyle name="差" xfId="15" builtinId="27"/>
    <cellStyle name="千位分隔" xfId="16" builtinId="3"/>
    <cellStyle name="超链接" xfId="17" builtinId="8"/>
    <cellStyle name="Accent2 - 60%" xfId="18"/>
    <cellStyle name="60% - 强调文字颜色 3" xfId="19" builtinId="40"/>
    <cellStyle name="百分比" xfId="20" builtinId="5"/>
    <cellStyle name="20% - 强调文字颜色 1 11" xfId="21"/>
    <cellStyle name="40% - 强调文字颜色 2 12" xfId="22"/>
    <cellStyle name="60% - 强调文字颜色 3 13" xfId="23"/>
    <cellStyle name="_Shenhua PBC package 050530_附件1：审计评估联合申报明细表" xfId="24"/>
    <cellStyle name="???? [0.00]_PRODUCT DETAIL Q1" xfId="25"/>
    <cellStyle name="已访问的超链接" xfId="26" builtinId="9"/>
    <cellStyle name="20% - 强调文字颜色 4 5" xfId="27"/>
    <cellStyle name="60% - 强调文字颜色 2 3" xfId="28"/>
    <cellStyle name="注释" xfId="29" builtinId="10"/>
    <cellStyle name="_ET_STYLE_NoName_00__Sheet3" xfId="30"/>
    <cellStyle name="Linked Cells 5" xfId="31"/>
    <cellStyle name="Entered" xfId="32"/>
    <cellStyle name="40% - 强调文字颜色 3 9" xfId="33"/>
    <cellStyle name="60% - 强调文字颜色 2" xfId="34" builtinId="36"/>
    <cellStyle name="标题 4" xfId="35" builtinId="19"/>
    <cellStyle name="_ET_STYLE_NoName_00_ 4" xfId="36"/>
    <cellStyle name="警告文本" xfId="37" builtinId="11"/>
    <cellStyle name="差_2011.10.25矿山机械厂（房屋资产）评估表_航管处资产评估明细表(在建工程)" xfId="38"/>
    <cellStyle name="60% - 强调文字颜色 6 8" xfId="39"/>
    <cellStyle name="AÞ¸¶_INQUIRY ¿?¾÷AßAø " xfId="40"/>
    <cellStyle name="40% - 强调文字颜色 3 10" xfId="41"/>
    <cellStyle name="60% - 强调文字颜色 4 11" xfId="42"/>
    <cellStyle name="标题" xfId="43" builtinId="15"/>
    <cellStyle name="解释性文本" xfId="44" builtinId="53"/>
    <cellStyle name="强调文字颜色 2 13" xfId="45"/>
    <cellStyle name="标题 1" xfId="46" builtinId="16"/>
    <cellStyle name="标题 2" xfId="47" builtinId="17"/>
    <cellStyle name="40% - 强调文字颜色 3 8" xfId="48"/>
    <cellStyle name="60% - 强调文字颜色 1" xfId="49" builtinId="32"/>
    <cellStyle name="标题 3" xfId="50" builtinId="18"/>
    <cellStyle name="60% - 强调文字颜色 4" xfId="51" builtinId="44"/>
    <cellStyle name="输出" xfId="52" builtinId="21"/>
    <cellStyle name="Input Cells 9" xfId="53"/>
    <cellStyle name="20% - 强调文字颜色 4 16" xfId="54"/>
    <cellStyle name="40% - 强调文字颜色 5 17" xfId="55"/>
    <cellStyle name="计算" xfId="56" builtinId="22"/>
    <cellStyle name="40% - 强调文字颜色 4 2" xfId="57"/>
    <cellStyle name="检查单元格" xfId="58" builtinId="23"/>
    <cellStyle name="20% - 强调文字颜色 6" xfId="59" builtinId="50"/>
    <cellStyle name="_long term loan - others 300504" xfId="60"/>
    <cellStyle name="强调文字颜色 2" xfId="61" builtinId="33"/>
    <cellStyle name="40% - 强调文字颜色 5 7" xfId="62"/>
    <cellStyle name="链接单元格" xfId="63" builtinId="24"/>
    <cellStyle name="40% - 强调文字颜色 6 5" xfId="64"/>
    <cellStyle name="汇总" xfId="65" builtinId="25"/>
    <cellStyle name="好" xfId="66" builtinId="26"/>
    <cellStyle name="适中" xfId="67" builtinId="28"/>
    <cellStyle name="20% - 强调文字颜色 5 14" xfId="68"/>
    <cellStyle name="40% - 强调文字颜色 6 15" xfId="69"/>
    <cellStyle name="20% - 强调文字颜色 3 3" xfId="70"/>
    <cellStyle name="20% - 强调文字颜色 5" xfId="71" builtinId="46"/>
    <cellStyle name="强调文字颜色 1" xfId="72" builtinId="29"/>
    <cellStyle name="20% - 强调文字颜色 1" xfId="73" builtinId="30"/>
    <cellStyle name="40% - 强调文字颜色 1" xfId="74" builtinId="31"/>
    <cellStyle name="20% - 强调文字颜色 2" xfId="75" builtinId="34"/>
    <cellStyle name="40% - 强调文字颜色 2" xfId="76" builtinId="35"/>
    <cellStyle name="强调文字颜色 3" xfId="77" builtinId="37"/>
    <cellStyle name="_Part III.200406.Loan and Liabilities details.(Site Name)_Shenhua PBC package 050530" xfId="78"/>
    <cellStyle name="强调文字颜色 4" xfId="79" builtinId="41"/>
    <cellStyle name="20% - 强调文字颜色 4" xfId="80" builtinId="42"/>
    <cellStyle name="40% - 强调文字颜色 4" xfId="81" builtinId="43"/>
    <cellStyle name="强调文字颜色 5" xfId="82" builtinId="45"/>
    <cellStyle name="40% - 强调文字颜色 5" xfId="83" builtinId="47"/>
    <cellStyle name="60% - 强调文字颜色 5" xfId="84" builtinId="48"/>
    <cellStyle name="强调文字颜色 6" xfId="85" builtinId="49"/>
    <cellStyle name="_弱电系统设备配置报价清单" xfId="86"/>
    <cellStyle name="40% - 强调文字颜色 6" xfId="87" builtinId="51"/>
    <cellStyle name="_2008年度中期审计数据调查表-广西（报总公司）" xfId="88"/>
    <cellStyle name="60% - 强调文字颜色 6" xfId="89" builtinId="52"/>
    <cellStyle name="20% - 强调文字颜色 5 10" xfId="90"/>
    <cellStyle name="40% - 强调文字颜色 6 11" xfId="91"/>
    <cellStyle name="_long term loan - others 300504_Shenhua PBC package 050530_(中企华)审计评估联合申报明细表.V1" xfId="92"/>
    <cellStyle name="_Book1_1" xfId="93"/>
    <cellStyle name="?? [0.00]_PRODUCT DETAIL Q1" xfId="94"/>
    <cellStyle name="???_???" xfId="95"/>
    <cellStyle name="_20100326高清市院遂宁检察院1080P配置清单26日改" xfId="96"/>
    <cellStyle name="输入 8" xfId="97"/>
    <cellStyle name="_KPMG original version_(中企华)审计评估联合申报明细表.V1" xfId="98"/>
    <cellStyle name="@_text" xfId="99"/>
    <cellStyle name="HEADER" xfId="100"/>
    <cellStyle name="_(苏)南宁股改2008年度中期审计数据调查表" xfId="101"/>
    <cellStyle name="????_PRODUCT DETAIL Q1" xfId="102"/>
    <cellStyle name="20% - 强调文字颜色 1 3" xfId="103"/>
    <cellStyle name="_2011.10.25矿山机械厂（房屋资产）评估表" xfId="104"/>
    <cellStyle name="??" xfId="105"/>
    <cellStyle name="捠壿 [0.00]_Region Orders (2)" xfId="106"/>
    <cellStyle name="Accent4 - 60%" xfId="107"/>
    <cellStyle name="?? [0]" xfId="108"/>
    <cellStyle name="20% - 强调文字颜色 1 10" xfId="109"/>
    <cellStyle name="40% - 强调文字颜色 2 11" xfId="110"/>
    <cellStyle name="60% - 强调文字颜色 3 12" xfId="111"/>
    <cellStyle name="60% - 强调文字颜色 1 9" xfId="112"/>
    <cellStyle name="_Book1" xfId="113"/>
    <cellStyle name="20% - 强调文字颜色 2 13" xfId="114"/>
    <cellStyle name="40% - 强调文字颜色 3 14" xfId="115"/>
    <cellStyle name="60% - 强调文字颜色 4 15" xfId="116"/>
    <cellStyle name="_(中企华)审计评估联合申报明细表.V1" xfId="117"/>
    <cellStyle name="Accent2 - 20%" xfId="118"/>
    <cellStyle name="20% - 强调文字颜色 5 11" xfId="119"/>
    <cellStyle name="40% - 强调文字颜色 6 12" xfId="120"/>
    <cellStyle name="_Book1_2" xfId="121"/>
    <cellStyle name="计算 9" xfId="122"/>
    <cellStyle name="Heading 1" xfId="123"/>
    <cellStyle name="20% - 强调文字颜色 5 12" xfId="124"/>
    <cellStyle name="40% - 强调文字颜色 6 13" xfId="125"/>
    <cellStyle name="_Book1_3" xfId="126"/>
    <cellStyle name="_CBRE明细表" xfId="127"/>
    <cellStyle name="_Part III.200406.Loan and Liabilities details.(Site Name)_(中企华)审计评估联合申报明细表.V1" xfId="128"/>
    <cellStyle name="样式 1 13" xfId="129"/>
    <cellStyle name="_CBRE明细表_航管处资产评估明细表(在建工程)" xfId="130"/>
    <cellStyle name="_ET_STYLE_NoName_00_" xfId="131"/>
    <cellStyle name="_ET_STYLE_NoName_00_ 10" xfId="132"/>
    <cellStyle name="60% - 强调文字颜色 2 5" xfId="133"/>
    <cellStyle name="20% - 强调文字颜色 4 7" xfId="134"/>
    <cellStyle name="_ET_STYLE_NoName_00_ 11" xfId="135"/>
    <cellStyle name="60% - 强调文字颜色 2 6" xfId="136"/>
    <cellStyle name="20% - 强调文字颜色 4 8" xfId="137"/>
    <cellStyle name="_ET_STYLE_NoName_00_ 12" xfId="138"/>
    <cellStyle name="60% - 强调文字颜色 2 7" xfId="139"/>
    <cellStyle name="20% - 强调文字颜色 4 9" xfId="140"/>
    <cellStyle name="_ET_STYLE_NoName_00_ 13" xfId="141"/>
    <cellStyle name="60% - 强调文字颜色 2 8" xfId="142"/>
    <cellStyle name="{Z'0000(1 dec)}" xfId="143"/>
    <cellStyle name="Accent6 - 20%" xfId="144"/>
    <cellStyle name="_ET_STYLE_NoName_00_ 14" xfId="145"/>
    <cellStyle name="60% - 强调文字颜色 2 9" xfId="146"/>
    <cellStyle name="_ET_STYLE_NoName_00_ 15" xfId="147"/>
    <cellStyle name="_ET_STYLE_NoName_00_ 16" xfId="148"/>
    <cellStyle name="_ET_STYLE_NoName_00_ 17" xfId="149"/>
    <cellStyle name="AÞ¸¶ [0]_INQUIRY ¿?¾÷AßAø " xfId="150"/>
    <cellStyle name="_ET_STYLE_NoName_00_ 2" xfId="151"/>
    <cellStyle name="Linked Cells 17" xfId="152"/>
    <cellStyle name="_long term loan - others 300504_(中企华)审计评估联合申报明细表.V1" xfId="153"/>
    <cellStyle name="_ET_STYLE_NoName_00_ 3" xfId="154"/>
    <cellStyle name="_ET_STYLE_NoName_00_ 5" xfId="155"/>
    <cellStyle name="_ET_STYLE_NoName_00_ 6" xfId="156"/>
    <cellStyle name="_ET_STYLE_NoName_00_ 7" xfId="157"/>
    <cellStyle name="_ET_STYLE_NoName_00_ 8" xfId="158"/>
    <cellStyle name="_ET_STYLE_NoName_00__Book1" xfId="159"/>
    <cellStyle name="_ET_STYLE_NoName_00__Book1_1" xfId="160"/>
    <cellStyle name="20% - 强调文字颜色 1 9" xfId="161"/>
    <cellStyle name="_ET_STYLE_NoName_00__航管处资产评估明细表(在建工程)" xfId="162"/>
    <cellStyle name="好_集琦树木 Microsoft Excel 工作表_航管处资产评估明细表(在建工程)" xfId="163"/>
    <cellStyle name="_KPMG original version" xfId="164"/>
    <cellStyle name="_KPMG original version_附件1：审计评估联合申报明细表" xfId="165"/>
    <cellStyle name="_long term loan - others 300504_KPMG original version" xfId="166"/>
    <cellStyle name="常规 3 4" xfId="167"/>
    <cellStyle name="_long term loan - others 300504_KPMG original version_(中企华)审计评估联合申报明细表.V1" xfId="168"/>
    <cellStyle name="20% - 强调文字颜色 1 8" xfId="169"/>
    <cellStyle name="标题 3 17" xfId="170"/>
    <cellStyle name="_long term loan - others 300504_KPMG original version_附件1：审计评估联合申报明细表" xfId="171"/>
    <cellStyle name="Currency1" xfId="172"/>
    <cellStyle name="60% - 强调文字颜色 6 10" xfId="173"/>
    <cellStyle name="_long term loan - others 300504_Shenhua PBC package 050530" xfId="174"/>
    <cellStyle name="_long term loan - others 300504_Shenhua PBC package 050530_附件1：审计评估联合申报明细表" xfId="175"/>
    <cellStyle name="40% - 强调文字颜色 6 10" xfId="176"/>
    <cellStyle name="适中 3" xfId="177"/>
    <cellStyle name="{Thousand}" xfId="178"/>
    <cellStyle name="60% - 强调文字颜色 4 4" xfId="179"/>
    <cellStyle name="20% - 强调文字颜色 6 6" xfId="180"/>
    <cellStyle name="_long term loan - others 300504_附件1：审计评估联合申报明细表" xfId="181"/>
    <cellStyle name="_long term loan - others 300504_审计调查表.V3" xfId="182"/>
    <cellStyle name="60% - 强调文字颜色 5 6" xfId="183"/>
    <cellStyle name="_Part III.200406.Loan and Liabilities details.(Site Name)" xfId="184"/>
    <cellStyle name="强调文字颜色 5 16" xfId="185"/>
    <cellStyle name="_Part III.200406.Loan and Liabilities details.(Site Name)_KPMG original version" xfId="186"/>
    <cellStyle name="_矿山机械厂（房屋资产）评估2011.9.28表" xfId="187"/>
    <cellStyle name="_Part III.200406.Loan and Liabilities details.(Site Name)_KPMG original version_(中企华)审计评估联合申报明细表.V1" xfId="188"/>
    <cellStyle name="Accent1 - 20%" xfId="189"/>
    <cellStyle name="0,0_x000d_&#10;NA_x000d_&#10;" xfId="190"/>
    <cellStyle name="_Part III.200406.Loan and Liabilities details.(Site Name)_KPMG original version_附件1：审计评估联合申报明细表" xfId="191"/>
    <cellStyle name="40% - 强调文字颜色 4 10" xfId="192"/>
    <cellStyle name="60% - 强调文字颜色 5 11" xfId="193"/>
    <cellStyle name="40% - 强调文字颜色 2 3" xfId="194"/>
    <cellStyle name="_Part III.200406.Loan and Liabilities details.(Site Name)_Shenhua PBC package 050530_(中企华)审计评估联合申报明细表.V1" xfId="195"/>
    <cellStyle name="好 2" xfId="196"/>
    <cellStyle name="entry box" xfId="197"/>
    <cellStyle name="20% - 强调文字颜色 1 5" xfId="198"/>
    <cellStyle name="标题 3 14" xfId="199"/>
    <cellStyle name="_Part III.200406.Loan and Liabilities details.(Site Name)_Shenhua PBC package 050530_附件1：审计评估联合申报明细表" xfId="200"/>
    <cellStyle name="20% - 强调文字颜色 2 3" xfId="201"/>
    <cellStyle name="_Part III.200406.Loan and Liabilities details.(Site Name)_附件1：审计评估联合申报明细表" xfId="202"/>
    <cellStyle name="_Part III.200406.Loan and Liabilities details.(Site Name)_审计调查表.V3" xfId="203"/>
    <cellStyle name="_Shenhua PBC package 050530" xfId="204"/>
    <cellStyle name="计算 17" xfId="205"/>
    <cellStyle name="Pourcentage_pldt" xfId="206"/>
    <cellStyle name="_Shenhua PBC package 050530_(中企华)审计评估联合申报明细表.V1" xfId="207"/>
    <cellStyle name="_房屋建筑评估申报表" xfId="208"/>
    <cellStyle name="_附件1：审计评估联合申报明细表" xfId="209"/>
    <cellStyle name="_国有资产评估明细表" xfId="210"/>
    <cellStyle name="Hyperlink_AheadBehind.xls Chart 23" xfId="211"/>
    <cellStyle name="{Thousand [0]}" xfId="212"/>
    <cellStyle name="per.style" xfId="213"/>
    <cellStyle name="{Month}" xfId="214"/>
    <cellStyle name="钎霖_laroux" xfId="215"/>
    <cellStyle name="汇总 17" xfId="216"/>
    <cellStyle name="_国有资产评估明细表（定稿）" xfId="217"/>
    <cellStyle name="_集琦公司资产评估明细表" xfId="218"/>
    <cellStyle name="Comma  - Style8" xfId="219"/>
    <cellStyle name="60% - 强调文字颜色 1 10" xfId="220"/>
    <cellStyle name="汇总 5" xfId="221"/>
    <cellStyle name="_评估明细表" xfId="222"/>
    <cellStyle name="_评估明细表_航管处资产评估明细表(在建工程)" xfId="223"/>
    <cellStyle name="_审计调查表.V3" xfId="224"/>
    <cellStyle name="_文函专递0211-施工企业调查表（附件）" xfId="225"/>
    <cellStyle name="20% - 强调文字颜色 1 12" xfId="226"/>
    <cellStyle name="40% - 强调文字颜色 2 13" xfId="227"/>
    <cellStyle name="60% - 强调文字颜色 3 14" xfId="228"/>
    <cellStyle name="{Comma [0]}" xfId="229"/>
    <cellStyle name="解释性文本 6" xfId="230"/>
    <cellStyle name="差 3" xfId="231"/>
    <cellStyle name="{Comma}" xfId="232"/>
    <cellStyle name="20% - 强调文字颜色 2 16" xfId="233"/>
    <cellStyle name="40% - 强调文字颜色 3 17" xfId="234"/>
    <cellStyle name="{Date}" xfId="235"/>
    <cellStyle name="{Percent}" xfId="236"/>
    <cellStyle name="{Z'0000(4 dec)}" xfId="237"/>
    <cellStyle name="20% - 强调文字颜色 1 13" xfId="238"/>
    <cellStyle name="40% - 强调文字颜色 2 14" xfId="239"/>
    <cellStyle name="60% - 强调文字颜色 3 15" xfId="240"/>
    <cellStyle name="20% - 强调文字颜色 1 14" xfId="241"/>
    <cellStyle name="40% - 强调文字颜色 2 15" xfId="242"/>
    <cellStyle name="60% - 强调文字颜色 3 16" xfId="243"/>
    <cellStyle name="20% - 强调文字颜色 1 15" xfId="244"/>
    <cellStyle name="40% - 强调文字颜色 2 16" xfId="245"/>
    <cellStyle name="60% - 强调文字颜色 3 17" xfId="246"/>
    <cellStyle name="20% - 强调文字颜色 1 16" xfId="247"/>
    <cellStyle name="40% - 强调文字颜色 2 17" xfId="248"/>
    <cellStyle name="Accent4 - 20%" xfId="249"/>
    <cellStyle name="20% - 强调文字颜色 1 17" xfId="250"/>
    <cellStyle name="20% - 强调文字颜色 1 2" xfId="251"/>
    <cellStyle name="20% - 强调文字颜色 1 4" xfId="252"/>
    <cellStyle name="C?AØ_¿?¾÷CoE² " xfId="253"/>
    <cellStyle name="20% - 强调文字颜色 1 6" xfId="254"/>
    <cellStyle name="20% - 强调文字颜色 1 7" xfId="255"/>
    <cellStyle name="Accent6 - 60%" xfId="256"/>
    <cellStyle name="60% - 强调文字颜色 6 9" xfId="257"/>
    <cellStyle name="20% - 强调文字颜色 2 10" xfId="258"/>
    <cellStyle name="40% - 强调文字颜色 3 11" xfId="259"/>
    <cellStyle name="60% - 强调文字颜色 4 12" xfId="260"/>
    <cellStyle name="20% - 强调文字颜色 2 11" xfId="261"/>
    <cellStyle name="40% - 强调文字颜色 3 12" xfId="262"/>
    <cellStyle name="60% - 强调文字颜色 4 13" xfId="263"/>
    <cellStyle name="20% - 强调文字颜色 2 12" xfId="264"/>
    <cellStyle name="40% - 强调文字颜色 3 13" xfId="265"/>
    <cellStyle name="60% - 强调文字颜色 4 14" xfId="266"/>
    <cellStyle name="Currency [0]_ rislugp" xfId="267"/>
    <cellStyle name="20% - 强调文字颜色 2 14" xfId="268"/>
    <cellStyle name="40% - 强调文字颜色 3 15" xfId="269"/>
    <cellStyle name="60% - 强调文字颜色 4 16" xfId="270"/>
    <cellStyle name="20% - 强调文字颜色 2 15" xfId="271"/>
    <cellStyle name="40% - 强调文字颜色 3 16" xfId="272"/>
    <cellStyle name="60% - 强调文字颜色 4 17" xfId="273"/>
    <cellStyle name="20% - 强调文字颜色 2 17" xfId="274"/>
    <cellStyle name="20% - 强调文字颜色 2 2" xfId="275"/>
    <cellStyle name="20% - 强调文字颜色 2 4" xfId="276"/>
    <cellStyle name="20% - 强调文字颜色 2 5" xfId="277"/>
    <cellStyle name="20% - 强调文字颜色 2 6" xfId="278"/>
    <cellStyle name="20% - 强调文字颜色 2 7" xfId="279"/>
    <cellStyle name="样式 1" xfId="280"/>
    <cellStyle name="Prefilled" xfId="281"/>
    <cellStyle name="20% - 强调文字颜色 2 8" xfId="282"/>
    <cellStyle name="20% - 强调文字颜色 2 9" xfId="283"/>
    <cellStyle name="20% - 强调文字颜色 3 10" xfId="284"/>
    <cellStyle name="40% - 强调文字颜色 4 11" xfId="285"/>
    <cellStyle name="60% - 强调文字颜色 5 12" xfId="286"/>
    <cellStyle name="40% - 强调文字颜色 2 4" xfId="287"/>
    <cellStyle name="20% - 强调文字颜色 3 11" xfId="288"/>
    <cellStyle name="40% - 强调文字颜色 4 12" xfId="289"/>
    <cellStyle name="60% - 强调文字颜色 5 13" xfId="290"/>
    <cellStyle name="40% - 强调文字颜色 2 5" xfId="291"/>
    <cellStyle name="20% - 强调文字颜色 3 12" xfId="292"/>
    <cellStyle name="40% - 强调文字颜色 4 13" xfId="293"/>
    <cellStyle name="60% - 强调文字颜色 5 14" xfId="294"/>
    <cellStyle name="40% - 强调文字颜色 2 6" xfId="295"/>
    <cellStyle name="输出 12" xfId="296"/>
    <cellStyle name="Comma  - Style1" xfId="297"/>
    <cellStyle name="20% - 强调文字颜色 3 13" xfId="298"/>
    <cellStyle name="40% - 强调文字颜色 4 14" xfId="299"/>
    <cellStyle name="60% - 强调文字颜色 5 15" xfId="300"/>
    <cellStyle name="40% - 强调文字颜色 2 7" xfId="301"/>
    <cellStyle name="输出 13" xfId="302"/>
    <cellStyle name="Comma  - Style2" xfId="303"/>
    <cellStyle name="Accent3 - 20%" xfId="304"/>
    <cellStyle name="20% - 强调文字颜色 3 14" xfId="305"/>
    <cellStyle name="40% - 强调文字颜色 4 15" xfId="306"/>
    <cellStyle name="60% - 强调文字颜色 5 16" xfId="307"/>
    <cellStyle name="40% - 强调文字颜色 2 8" xfId="308"/>
    <cellStyle name="输出 14" xfId="309"/>
    <cellStyle name="Comma  - Style3" xfId="310"/>
    <cellStyle name="category" xfId="311"/>
    <cellStyle name="20% - 强调文字颜色 3 15" xfId="312"/>
    <cellStyle name="40% - 强调文字颜色 4 16" xfId="313"/>
    <cellStyle name="60% - 强调文字颜色 5 17" xfId="314"/>
    <cellStyle name="40% - 强调文字颜色 2 9" xfId="315"/>
    <cellStyle name="输出 15" xfId="316"/>
    <cellStyle name="Comma  - Style4" xfId="317"/>
    <cellStyle name="20% - 强调文字颜色 3 16" xfId="318"/>
    <cellStyle name="40% - 强调文字颜色 4 17" xfId="319"/>
    <cellStyle name="输出 16" xfId="320"/>
    <cellStyle name="Comma  - Style5" xfId="321"/>
    <cellStyle name="20% - 强调文字颜色 3 17" xfId="322"/>
    <cellStyle name="Heading 2" xfId="323"/>
    <cellStyle name="20% - 强调文字颜色 5 13" xfId="324"/>
    <cellStyle name="40% - 强调文字颜色 6 14" xfId="325"/>
    <cellStyle name="20% - 强调文字颜色 3 2" xfId="326"/>
    <cellStyle name="60% - 强调文字颜色 1 2" xfId="327"/>
    <cellStyle name="20% - 强调文字颜色 5 15" xfId="328"/>
    <cellStyle name="40% - 强调文字颜色 6 16" xfId="329"/>
    <cellStyle name="20% - 强调文字颜色 3 4" xfId="330"/>
    <cellStyle name="60% - 强调文字颜色 1 3" xfId="331"/>
    <cellStyle name="20% - 强调文字颜色 5 16" xfId="332"/>
    <cellStyle name="40% - 强调文字颜色 6 17" xfId="333"/>
    <cellStyle name="20% - 强调文字颜色 3 5" xfId="334"/>
    <cellStyle name="60% - 强调文字颜色 1 4" xfId="335"/>
    <cellStyle name="20% - 强调文字颜色 5 17" xfId="336"/>
    <cellStyle name="20% - 强调文字颜色 3 6" xfId="337"/>
    <cellStyle name="60% - 强调文字颜色 1 5" xfId="338"/>
    <cellStyle name="20% - 强调文字颜色 3 7" xfId="339"/>
    <cellStyle name="60% - 强调文字颜色 1 6" xfId="340"/>
    <cellStyle name="20% - 强调文字颜色 3 8" xfId="341"/>
    <cellStyle name="20% - 强调文字颜色 3 9" xfId="342"/>
    <cellStyle name="60% - 强调文字颜色 3 10" xfId="343"/>
    <cellStyle name="60% - 强调文字颜色 1 7" xfId="344"/>
    <cellStyle name="Input Cells 3" xfId="345"/>
    <cellStyle name="20% - 强调文字颜色 4 10" xfId="346"/>
    <cellStyle name="40% - 强调文字颜色 5 11" xfId="347"/>
    <cellStyle name="60% - 强调文字颜色 6 12" xfId="348"/>
    <cellStyle name="Input Cells 4" xfId="349"/>
    <cellStyle name="20% - 强调文字颜色 4 11" xfId="350"/>
    <cellStyle name="40% - 强调文字颜色 5 12" xfId="351"/>
    <cellStyle name="60% - 强调文字颜色 6 13" xfId="352"/>
    <cellStyle name="Input Cells 5" xfId="353"/>
    <cellStyle name="20% - 强调文字颜色 4 12" xfId="354"/>
    <cellStyle name="40% - 强调文字颜色 5 13" xfId="355"/>
    <cellStyle name="60% - 强调文字颜色 6 14" xfId="356"/>
    <cellStyle name="Input Cells 6" xfId="357"/>
    <cellStyle name="20% - 强调文字颜色 4 13" xfId="358"/>
    <cellStyle name="40% - 强调文字颜色 5 14" xfId="359"/>
    <cellStyle name="60% - 强调文字颜色 6 15" xfId="360"/>
    <cellStyle name="Input Cells 7" xfId="361"/>
    <cellStyle name="20% - 强调文字颜色 4 14" xfId="362"/>
    <cellStyle name="40% - 强调文字颜色 5 15" xfId="363"/>
    <cellStyle name="60% - 强调文字颜色 6 16" xfId="364"/>
    <cellStyle name="Input Cells 8" xfId="365"/>
    <cellStyle name="20% - 强调文字颜色 4 15" xfId="366"/>
    <cellStyle name="40% - 强调文字颜色 5 16" xfId="367"/>
    <cellStyle name="60% - 强调文字颜色 6 17" xfId="368"/>
    <cellStyle name="20% - 强调文字颜色 4 17" xfId="369"/>
    <cellStyle name="20% - 强调文字颜色 4 2" xfId="370"/>
    <cellStyle name="20% - 强调文字颜色 4 3" xfId="371"/>
    <cellStyle name="60% - 强调文字颜色 2 2" xfId="372"/>
    <cellStyle name="20% - 强调文字颜色 4 4" xfId="373"/>
    <cellStyle name="60% - 强调文字颜色 2 4" xfId="374"/>
    <cellStyle name="20% - 强调文字颜色 4 6" xfId="375"/>
    <cellStyle name="20% - 强调文字颜色 5 2" xfId="376"/>
    <cellStyle name="20% - 强调文字颜色 5 3" xfId="377"/>
    <cellStyle name="60% - 强调文字颜色 3 2" xfId="378"/>
    <cellStyle name="20% - 强调文字颜色 5 4" xfId="379"/>
    <cellStyle name="60% - 强调文字颜色 3 3" xfId="380"/>
    <cellStyle name="20% - 强调文字颜色 5 5" xfId="381"/>
    <cellStyle name="60% - 强调文字颜色 3 4" xfId="382"/>
    <cellStyle name="20% - 强调文字颜色 5 6" xfId="383"/>
    <cellStyle name="60% - 强调文字颜色 3 5" xfId="384"/>
    <cellStyle name="20% - 强调文字颜色 5 7" xfId="385"/>
    <cellStyle name="Followed Hyperlink_AheadBehind.xls Chart 23" xfId="386"/>
    <cellStyle name="60% - 强调文字颜色 3 6" xfId="387"/>
    <cellStyle name="强调 1" xfId="388"/>
    <cellStyle name="똿뗦먛귟 [0.00]_PRODUCT DETAIL Q1" xfId="389"/>
    <cellStyle name="20% - 强调文字颜色 5 8" xfId="390"/>
    <cellStyle name="60% - 强调文字颜色 3 7" xfId="391"/>
    <cellStyle name="强调 2" xfId="392"/>
    <cellStyle name="20% - 强调文字颜色 5 9" xfId="393"/>
    <cellStyle name="20% - 强调文字颜色 6 10" xfId="394"/>
    <cellStyle name="20% - 强调文字颜色 6 11" xfId="395"/>
    <cellStyle name="20% - 强调文字颜色 6 12" xfId="396"/>
    <cellStyle name="Calc Currency (0)" xfId="397"/>
    <cellStyle name="20% - 强调文字颜色 6 13" xfId="398"/>
    <cellStyle name="20% - 强调文字颜色 6 14" xfId="399"/>
    <cellStyle name="60% - 强调文字颜色 6 2" xfId="400"/>
    <cellStyle name="20% - 强调文字颜色 6 15" xfId="401"/>
    <cellStyle name="60% - 强调文字颜色 6 3" xfId="402"/>
    <cellStyle name="20% - 强调文字颜色 6 16" xfId="403"/>
    <cellStyle name="60% - 强调文字颜色 6 4" xfId="404"/>
    <cellStyle name="20% - 强调文字颜色 6 17" xfId="405"/>
    <cellStyle name="20% - 强调文字颜色 6 2" xfId="406"/>
    <cellStyle name="20% - 强调文字颜色 6 3" xfId="407"/>
    <cellStyle name="60% - 强调文字颜色 4 2" xfId="408"/>
    <cellStyle name="20% - 强调文字颜色 6 4" xfId="409"/>
    <cellStyle name="60% - 强调文字颜色 4 3" xfId="410"/>
    <cellStyle name="20% - 强调文字颜色 6 5" xfId="411"/>
    <cellStyle name="差_固定资产评估表矿机设备0926提供" xfId="412"/>
    <cellStyle name="60% - 强调文字颜色 4 5" xfId="413"/>
    <cellStyle name="20% - 强调文字颜色 6 7" xfId="414"/>
    <cellStyle name="60% - 强调文字颜色 4 6" xfId="415"/>
    <cellStyle name="20% - 强调文字颜色 6 8" xfId="416"/>
    <cellStyle name="60% - 强调文字颜色 4 7" xfId="417"/>
    <cellStyle name="20% - 强调文字颜色 6 9" xfId="418"/>
    <cellStyle name="40% - 强调文字颜色 1 10" xfId="419"/>
    <cellStyle name="60% - 强调文字颜色 2 11" xfId="420"/>
    <cellStyle name="40% - 强调文字颜色 1 11" xfId="421"/>
    <cellStyle name="60% - 强调文字颜色 2 12" xfId="422"/>
    <cellStyle name="40% - 强调文字颜色 1 12" xfId="423"/>
    <cellStyle name="60% - 强调文字颜色 2 13" xfId="424"/>
    <cellStyle name="40% - 强调文字颜色 1 14" xfId="425"/>
    <cellStyle name="60% - 强调文字颜色 2 15" xfId="426"/>
    <cellStyle name="40% - 强调文字颜色 1 15" xfId="427"/>
    <cellStyle name="60% - 强调文字颜色 2 16" xfId="428"/>
    <cellStyle name="40% - 强调文字颜色 1 16" xfId="429"/>
    <cellStyle name="60% - 强调文字颜色 2 17" xfId="430"/>
    <cellStyle name="40% - 强调文字颜色 1 17" xfId="431"/>
    <cellStyle name="40% - 强调文字颜色 1 2" xfId="432"/>
    <cellStyle name="Accent1" xfId="433"/>
    <cellStyle name="Ç¥ÁØ_#2(M17)_1" xfId="434"/>
    <cellStyle name="40% - 强调文字颜色 1 3" xfId="435"/>
    <cellStyle name="Accent2" xfId="436"/>
    <cellStyle name="常规_评估空白套表1 2" xfId="437"/>
    <cellStyle name="40% - 强调文字颜色 1 4" xfId="438"/>
    <cellStyle name="Accent3" xfId="439"/>
    <cellStyle name="40% - 强调文字颜色 1 5" xfId="440"/>
    <cellStyle name="40% - 强调文字颜色 1 6" xfId="441"/>
    <cellStyle name="Border" xfId="442"/>
    <cellStyle name="Accent4" xfId="443"/>
    <cellStyle name="Accent5" xfId="444"/>
    <cellStyle name="40% - 强调文字颜色 1 7" xfId="445"/>
    <cellStyle name="Accent6" xfId="446"/>
    <cellStyle name="40% - 强调文字颜色 1 8" xfId="447"/>
    <cellStyle name="40% - 强调文字颜色 1 9" xfId="448"/>
    <cellStyle name="40% - 强调文字颜色 2 10" xfId="449"/>
    <cellStyle name="60% - 强调文字颜色 3 11" xfId="450"/>
    <cellStyle name="60% - 强调文字颜色 1 8" xfId="451"/>
    <cellStyle name="60% - 强调文字颜色 5 10" xfId="452"/>
    <cellStyle name="40% - 强调文字颜色 2 2" xfId="453"/>
    <cellStyle name="40% - 强调文字颜色 3 2" xfId="454"/>
    <cellStyle name="40% - 强调文字颜色 3 3" xfId="455"/>
    <cellStyle name="40% - 强调文字颜色 3 4" xfId="456"/>
    <cellStyle name="40% - 强调文字颜色 3 5" xfId="457"/>
    <cellStyle name="6mal" xfId="458"/>
    <cellStyle name="40% - 强调文字颜色 3 6" xfId="459"/>
    <cellStyle name="40% - 强调文字颜色 3 7" xfId="460"/>
    <cellStyle name="40% - 强调文字颜色 4 3" xfId="461"/>
    <cellStyle name="40% - 强调文字颜色 4 4" xfId="462"/>
    <cellStyle name="40% - 强调文字颜色 4 5" xfId="463"/>
    <cellStyle name="40% - 强调文字颜色 4 6" xfId="464"/>
    <cellStyle name="40% - 强调文字颜色 4 7" xfId="465"/>
    <cellStyle name="Accent3 - 40%" xfId="466"/>
    <cellStyle name="Mon閠aire [0]_!!!GO" xfId="467"/>
    <cellStyle name="40% - 强调文字颜色 4 8" xfId="468"/>
    <cellStyle name="40% - 强调文字颜色 4 9" xfId="469"/>
    <cellStyle name="e鯪9Y_x000b_" xfId="470"/>
    <cellStyle name="Input Cells 2" xfId="471"/>
    <cellStyle name="40% - 强调文字颜色 5 10" xfId="472"/>
    <cellStyle name="60% - 强调文字颜色 6 11" xfId="473"/>
    <cellStyle name="40% - 强调文字颜色 5 2" xfId="474"/>
    <cellStyle name="40% - 强调文字颜色 5 3" xfId="475"/>
    <cellStyle name="40% - 强调文字颜色 5 4" xfId="476"/>
    <cellStyle name="C￥AØ_¿μ¾÷CoE² " xfId="477"/>
    <cellStyle name="40% - 强调文字颜色 5 5" xfId="478"/>
    <cellStyle name="40% - 强调文字颜色 5 6" xfId="479"/>
    <cellStyle name="40% - 强调文字颜色 5 8" xfId="480"/>
    <cellStyle name="40% - 强调文字颜色 5 9" xfId="481"/>
    <cellStyle name="标题 17" xfId="482"/>
    <cellStyle name="40% - 强调文字颜色 6 2" xfId="483"/>
    <cellStyle name="标题 18" xfId="484"/>
    <cellStyle name="40% - 强调文字颜色 6 3" xfId="485"/>
    <cellStyle name="标题 19" xfId="486"/>
    <cellStyle name="40% - 强调文字颜色 6 4" xfId="487"/>
    <cellStyle name="40% - 强调文字颜色 6 6" xfId="488"/>
    <cellStyle name="Dezimal_laroux" xfId="489"/>
    <cellStyle name="40% - 强调文字颜色 6 7" xfId="490"/>
    <cellStyle name="Accent3 - 60%" xfId="491"/>
    <cellStyle name="40% - 强调文字颜色 6 8" xfId="492"/>
    <cellStyle name="40% - 强调文字颜色 6 9" xfId="493"/>
    <cellStyle name="60% - 强调文字颜色 1 12" xfId="494"/>
    <cellStyle name="AeE­_INQUIRY ¿µ¾÷AßAø " xfId="495"/>
    <cellStyle name="60% - 强调文字颜色 1 13" xfId="496"/>
    <cellStyle name="60% - 强调文字颜色 1 14" xfId="497"/>
    <cellStyle name="60% - 强调文字颜色 1 15" xfId="498"/>
    <cellStyle name="60% - 强调文字颜色 1 16" xfId="499"/>
    <cellStyle name="60% - 强调文字颜色 1 17" xfId="500"/>
    <cellStyle name="60% - 强调文字颜色 2 10" xfId="501"/>
    <cellStyle name="60% - 强调文字颜色 3 8" xfId="502"/>
    <cellStyle name="60% - 强调文字颜色 3 9" xfId="503"/>
    <cellStyle name="60% - 强调文字颜色 6 7" xfId="504"/>
    <cellStyle name="60% - 强调文字颜色 4 10" xfId="505"/>
    <cellStyle name="60% - 强调文字颜色 4 8" xfId="506"/>
    <cellStyle name="Accent6 - 40%" xfId="507"/>
    <cellStyle name="60% - 强调文字颜色 4 9" xfId="508"/>
    <cellStyle name="60% - 强调文字颜色 5 2" xfId="509"/>
    <cellStyle name="60% - 强调文字颜色 5 3" xfId="510"/>
    <cellStyle name="60% - 强调文字颜色 5 4" xfId="511"/>
    <cellStyle name="60% - 强调文字颜色 5 5" xfId="512"/>
    <cellStyle name="60% - 强调文字颜色 5 7" xfId="513"/>
    <cellStyle name="60% - 强调文字颜色 5 8" xfId="514"/>
    <cellStyle name="60% - 强调文字颜色 5 9" xfId="515"/>
    <cellStyle name="60% - 强调文字颜色 6 5" xfId="516"/>
    <cellStyle name="公司标准表" xfId="517"/>
    <cellStyle name="60% - 强调文字颜色 6 6" xfId="518"/>
    <cellStyle name="Accent1 - 40%" xfId="519"/>
    <cellStyle name="Accent1 - 60%" xfId="520"/>
    <cellStyle name="Accent4 - 40%" xfId="521"/>
    <cellStyle name="Accent5 - 20%" xfId="522"/>
    <cellStyle name="Accent5 - 40%" xfId="523"/>
    <cellStyle name="Currency0" xfId="524"/>
    <cellStyle name="Accent5 - 60%" xfId="525"/>
    <cellStyle name="ÅëÈ­ [0]_±âÅ¸" xfId="526"/>
    <cellStyle name="Non défini" xfId="527"/>
    <cellStyle name="AeE­ [0]_INQUIRY ¿µ¾÷AßAø " xfId="528"/>
    <cellStyle name="ÅëÈ­_±âÅ¸" xfId="529"/>
    <cellStyle name="ÄÞ¸¶ [0]_±âÅ¸" xfId="530"/>
    <cellStyle name="ÄÞ¸¶_±âÅ¸" xfId="531"/>
    <cellStyle name="Black" xfId="532"/>
    <cellStyle name="ColLevel_0" xfId="533"/>
    <cellStyle name="Column Headings" xfId="534"/>
    <cellStyle name="Comma_!!!GO" xfId="535"/>
    <cellStyle name="Model" xfId="536"/>
    <cellStyle name="Column$Headings" xfId="537"/>
    <cellStyle name="Grey" xfId="538"/>
    <cellStyle name="标题 2 2" xfId="539"/>
    <cellStyle name="Column_Title" xfId="540"/>
    <cellStyle name="输出 17" xfId="541"/>
    <cellStyle name="Comma  - Style6" xfId="542"/>
    <cellStyle name="Comma  - Style7" xfId="543"/>
    <cellStyle name="Comma [0]_!!!GO" xfId="544"/>
    <cellStyle name="comma zerodec" xfId="545"/>
    <cellStyle name="强调文字颜色 2 11" xfId="546"/>
    <cellStyle name="Comma0" xfId="547"/>
    <cellStyle name="comma-d" xfId="548"/>
    <cellStyle name="콤마_1202" xfId="549"/>
    <cellStyle name="Copied" xfId="550"/>
    <cellStyle name="COST1" xfId="551"/>
    <cellStyle name="Fixed" xfId="552"/>
    <cellStyle name="Currency_ rislugp" xfId="553"/>
    <cellStyle name="Date" xfId="554"/>
    <cellStyle name="检查单元格 16" xfId="555"/>
    <cellStyle name="Format Number Column" xfId="556"/>
    <cellStyle name="常规 3 9" xfId="557"/>
    <cellStyle name="Dezimal [0]_laroux" xfId="558"/>
    <cellStyle name="Dollar (zero dec)" xfId="559"/>
    <cellStyle name="Euro" xfId="560"/>
    <cellStyle name="gcd" xfId="561"/>
    <cellStyle name="Header1" xfId="562"/>
    <cellStyle name="千位分隔 14" xfId="563"/>
    <cellStyle name="Header2" xfId="564"/>
    <cellStyle name="Input [yellow]" xfId="565"/>
    <cellStyle name="Input [yellow] 10" xfId="566"/>
    <cellStyle name="Input [yellow] 11" xfId="567"/>
    <cellStyle name="Input [yellow] 12" xfId="568"/>
    <cellStyle name="Input [yellow] 13" xfId="569"/>
    <cellStyle name="Input [yellow] 14" xfId="570"/>
    <cellStyle name="Input [yellow] 15" xfId="571"/>
    <cellStyle name="Input [yellow] 16" xfId="572"/>
    <cellStyle name="适中 10" xfId="573"/>
    <cellStyle name="Input [yellow] 17" xfId="574"/>
    <cellStyle name="Input [yellow] 2" xfId="575"/>
    <cellStyle name="Input [yellow] 3" xfId="576"/>
    <cellStyle name="Input [yellow] 4" xfId="577"/>
    <cellStyle name="Input [yellow] 5" xfId="578"/>
    <cellStyle name="Input [yellow] 6" xfId="579"/>
    <cellStyle name="Input [yellow] 7" xfId="580"/>
    <cellStyle name="Input [yellow] 8" xfId="581"/>
    <cellStyle name="Input [yellow] 9" xfId="582"/>
    <cellStyle name="Input Cells" xfId="583"/>
    <cellStyle name="Input Cells 10" xfId="584"/>
    <cellStyle name="Input Cells 11" xfId="585"/>
    <cellStyle name="Input Cells 12" xfId="586"/>
    <cellStyle name="Input Cells 13" xfId="587"/>
    <cellStyle name="Input Cells 14" xfId="588"/>
    <cellStyle name="好_矿山机械厂（房屋资产）评估2011.9.28表" xfId="589"/>
    <cellStyle name="Input Cells 15" xfId="590"/>
    <cellStyle name="Input Cells 16" xfId="591"/>
    <cellStyle name="Input Cells 17" xfId="592"/>
    <cellStyle name="注释 3" xfId="593"/>
    <cellStyle name="InputArea" xfId="594"/>
    <cellStyle name="KPMG Heading 1" xfId="595"/>
    <cellStyle name="KPMG Heading 2" xfId="596"/>
    <cellStyle name="KPMG Heading 3" xfId="597"/>
    <cellStyle name="KPMG Heading 4" xfId="598"/>
    <cellStyle name="KPMG Normal" xfId="599"/>
    <cellStyle name="KPMG Normal Text" xfId="600"/>
    <cellStyle name="Lines Fill" xfId="601"/>
    <cellStyle name="Linked Cells" xfId="602"/>
    <cellStyle name="Linked Cells 10" xfId="603"/>
    <cellStyle name="Linked Cells 11" xfId="604"/>
    <cellStyle name="Linked Cells 12" xfId="605"/>
    <cellStyle name="Linked Cells 13" xfId="606"/>
    <cellStyle name="Linked Cells 14" xfId="607"/>
    <cellStyle name="Linked Cells 15" xfId="608"/>
    <cellStyle name="Linked Cells 16" xfId="609"/>
    <cellStyle name="Linked Cells 2" xfId="610"/>
    <cellStyle name="Linked Cells 3" xfId="611"/>
    <cellStyle name="Linked Cells 4" xfId="612"/>
    <cellStyle name="Linked Cells 6" xfId="613"/>
    <cellStyle name="Linked Cells 7" xfId="614"/>
    <cellStyle name="Linked Cells 8" xfId="615"/>
    <cellStyle name="Linked Cells 9" xfId="616"/>
    <cellStyle name="Millares [0]_96 Risk" xfId="617"/>
    <cellStyle name="Millares_96 Risk" xfId="618"/>
    <cellStyle name="Milliers [0]_!!!GO" xfId="619"/>
    <cellStyle name="Milliers_!!!GO" xfId="620"/>
    <cellStyle name="Moneda [0]_96 Risk" xfId="621"/>
    <cellStyle name="Moneda_96 Risk" xfId="622"/>
    <cellStyle name="Monétaire [0]_!!!GO" xfId="623"/>
    <cellStyle name="Monétaire_!!!GO" xfId="624"/>
    <cellStyle name="Mon閠aire_!!!GO" xfId="625"/>
    <cellStyle name="New Times Roman" xfId="626"/>
    <cellStyle name="no dec" xfId="627"/>
    <cellStyle name="Normal - Style1" xfId="628"/>
    <cellStyle name="Normal - Style1 10" xfId="629"/>
    <cellStyle name="Normal - Style1 11" xfId="630"/>
    <cellStyle name="Normal - Style1 12" xfId="631"/>
    <cellStyle name="Normal - Style1 13" xfId="632"/>
    <cellStyle name="Normal - Style1 14" xfId="633"/>
    <cellStyle name="Normal - Style1 15" xfId="634"/>
    <cellStyle name="Normal - Style1 16" xfId="635"/>
    <cellStyle name="Normal - Style1 2" xfId="636"/>
    <cellStyle name="Normal - Style1 3" xfId="637"/>
    <cellStyle name="Normal - Style1 4" xfId="638"/>
    <cellStyle name="Normal - Style1 5" xfId="639"/>
    <cellStyle name="Normal - Style1 6" xfId="640"/>
    <cellStyle name="Normal - Style1 7" xfId="641"/>
    <cellStyle name="Normal - Style1 8" xfId="642"/>
    <cellStyle name="Normal - Style1 9" xfId="643"/>
    <cellStyle name="Normal_ rislugp" xfId="644"/>
    <cellStyle name="Normal_0105第二套审计报表定稿" xfId="645"/>
    <cellStyle name="Normal_廣朹廣電 shenjibaobiao 31.12.2000 (revised on 7.3.02)" xfId="646"/>
    <cellStyle name="Normal1" xfId="647"/>
    <cellStyle name="Normalny_Arkusz1" xfId="648"/>
    <cellStyle name="Œ…‹æØ‚è [0.00]_Region Orders (2)" xfId="649"/>
    <cellStyle name="Œ…‹æØ‚è_Region Orders (2)" xfId="650"/>
    <cellStyle name="Percent [2]" xfId="651"/>
    <cellStyle name="Percent_!!!GO" xfId="652"/>
    <cellStyle name="pricing" xfId="653"/>
    <cellStyle name="PSChar" xfId="654"/>
    <cellStyle name="PSDate" xfId="655"/>
    <cellStyle name="PSDec" xfId="656"/>
    <cellStyle name="PSHeading" xfId="657"/>
    <cellStyle name="PSInt" xfId="658"/>
    <cellStyle name="PSSpacer" xfId="659"/>
    <cellStyle name="Red" xfId="660"/>
    <cellStyle name="RevList" xfId="661"/>
    <cellStyle name="RowLevel_0" xfId="662"/>
    <cellStyle name="Sheet Head" xfId="663"/>
    <cellStyle name="sstot" xfId="664"/>
    <cellStyle name="Standard_AREAS" xfId="665"/>
    <cellStyle name="常规 23" xfId="666"/>
    <cellStyle name="style" xfId="667"/>
    <cellStyle name="style1" xfId="668"/>
    <cellStyle name="style2" xfId="669"/>
    <cellStyle name="subhead" xfId="670"/>
    <cellStyle name="Subtotal" xfId="671"/>
    <cellStyle name="t" xfId="672"/>
    <cellStyle name="t_HVAC Equipment (3)" xfId="673"/>
    <cellStyle name="test" xfId="674"/>
    <cellStyle name="Total" xfId="675"/>
    <cellStyle name="百分比 2" xfId="676"/>
    <cellStyle name="捠壿_Region Orders (2)" xfId="677"/>
    <cellStyle name="编号" xfId="678"/>
    <cellStyle name="标题 1 10" xfId="679"/>
    <cellStyle name="标题 1 11" xfId="680"/>
    <cellStyle name="标题 1 12" xfId="681"/>
    <cellStyle name="标题 1 13" xfId="682"/>
    <cellStyle name="标题 1 14" xfId="683"/>
    <cellStyle name="普通_土地_1" xfId="684"/>
    <cellStyle name="标题 1 15" xfId="685"/>
    <cellStyle name="标题 1 16" xfId="686"/>
    <cellStyle name="标题 1 17" xfId="687"/>
    <cellStyle name="标题 1 2" xfId="688"/>
    <cellStyle name="标题 1 3" xfId="689"/>
    <cellStyle name="标题 1 4" xfId="690"/>
    <cellStyle name="标题 1 5" xfId="691"/>
    <cellStyle name="标题 1 6" xfId="692"/>
    <cellStyle name="标题 1 7" xfId="693"/>
    <cellStyle name="标题 1 8" xfId="694"/>
    <cellStyle name="标题 1 9" xfId="695"/>
    <cellStyle name="标题 10" xfId="696"/>
    <cellStyle name="标题 11" xfId="697"/>
    <cellStyle name="标题 12" xfId="698"/>
    <cellStyle name="标题 13" xfId="699"/>
    <cellStyle name="标题 14" xfId="700"/>
    <cellStyle name="标题 20" xfId="701"/>
    <cellStyle name="标题 15" xfId="702"/>
    <cellStyle name="标题 16" xfId="703"/>
    <cellStyle name="标题 2 10" xfId="704"/>
    <cellStyle name="标题 2 11" xfId="705"/>
    <cellStyle name="标题 2 12" xfId="706"/>
    <cellStyle name="标题 2 13" xfId="707"/>
    <cellStyle name="差_航管处资产评估明细表(在建工程)" xfId="708"/>
    <cellStyle name="标题 2 14" xfId="709"/>
    <cellStyle name="标题 2 15" xfId="710"/>
    <cellStyle name="标题 2 16" xfId="711"/>
    <cellStyle name="标题 2 17" xfId="712"/>
    <cellStyle name="标题 2 3" xfId="713"/>
    <cellStyle name="标题 2 4" xfId="714"/>
    <cellStyle name="标题 2 5" xfId="715"/>
    <cellStyle name="标题 2 6" xfId="716"/>
    <cellStyle name="标题 2 7" xfId="717"/>
    <cellStyle name="标题 2 8" xfId="718"/>
    <cellStyle name="标题 2 9" xfId="719"/>
    <cellStyle name="标题 3 10" xfId="720"/>
    <cellStyle name="标题 3 11" xfId="721"/>
    <cellStyle name="标题 3 12" xfId="722"/>
    <cellStyle name="标题 3 13" xfId="723"/>
    <cellStyle name="标题 3 15" xfId="724"/>
    <cellStyle name="标题 3 16" xfId="725"/>
    <cellStyle name="标题 3 2" xfId="726"/>
    <cellStyle name="标题 3 3" xfId="727"/>
    <cellStyle name="标题 3 4" xfId="728"/>
    <cellStyle name="标题 3 5" xfId="729"/>
    <cellStyle name="标题 3 6" xfId="730"/>
    <cellStyle name="标题 3 7" xfId="731"/>
    <cellStyle name="标题 3 8" xfId="732"/>
    <cellStyle name="标题 3 9" xfId="733"/>
    <cellStyle name="千位分隔 15" xfId="734"/>
    <cellStyle name="标题 4 10" xfId="735"/>
    <cellStyle name="标题 4 11" xfId="736"/>
    <cellStyle name="标题 4 12" xfId="737"/>
    <cellStyle name="千位分隔 18" xfId="738"/>
    <cellStyle name="标题 4 13" xfId="739"/>
    <cellStyle name="千位分隔 19" xfId="740"/>
    <cellStyle name="标题 4 14" xfId="741"/>
    <cellStyle name="标题 4 15" xfId="742"/>
    <cellStyle name="标题 4 16" xfId="743"/>
    <cellStyle name="标题 4 17" xfId="744"/>
    <cellStyle name="千位分隔 3" xfId="745"/>
    <cellStyle name="标题 4 2" xfId="746"/>
    <cellStyle name="千位分隔 4" xfId="747"/>
    <cellStyle name="标题 4 3" xfId="748"/>
    <cellStyle name="千位分隔 5" xfId="749"/>
    <cellStyle name="标题 4 4" xfId="750"/>
    <cellStyle name="千位分隔 6" xfId="751"/>
    <cellStyle name="标题 4 5" xfId="752"/>
    <cellStyle name="千位分隔 7" xfId="753"/>
    <cellStyle name="标题 4 6" xfId="754"/>
    <cellStyle name="千位分隔 8" xfId="755"/>
    <cellStyle name="标题 4 7" xfId="756"/>
    <cellStyle name="千位分隔 9" xfId="757"/>
    <cellStyle name="标题 4 8" xfId="758"/>
    <cellStyle name="标题 4 9" xfId="759"/>
    <cellStyle name="标题 5" xfId="760"/>
    <cellStyle name="标题 6" xfId="761"/>
    <cellStyle name="标题 7" xfId="762"/>
    <cellStyle name="标题 8" xfId="763"/>
    <cellStyle name="标题 9" xfId="764"/>
    <cellStyle name="警告文本 9" xfId="765"/>
    <cellStyle name="标题1" xfId="766"/>
    <cellStyle name="表标题" xfId="767"/>
    <cellStyle name="强调文字颜色 4 16" xfId="768"/>
    <cellStyle name="汇总 15" xfId="769"/>
    <cellStyle name="部门" xfId="770"/>
    <cellStyle name="差 10" xfId="771"/>
    <cellStyle name="差 11" xfId="772"/>
    <cellStyle name="差 12" xfId="773"/>
    <cellStyle name="差 13" xfId="774"/>
    <cellStyle name="差 14" xfId="775"/>
    <cellStyle name="差 15" xfId="776"/>
    <cellStyle name="差 16" xfId="777"/>
    <cellStyle name="差 17" xfId="778"/>
    <cellStyle name="解释性文本 5" xfId="779"/>
    <cellStyle name="差 2" xfId="780"/>
    <cellStyle name="解释性文本 7" xfId="781"/>
    <cellStyle name="差 4" xfId="782"/>
    <cellStyle name="解释性文本 8" xfId="783"/>
    <cellStyle name="差 5" xfId="784"/>
    <cellStyle name="解释性文本 9" xfId="785"/>
    <cellStyle name="差 6" xfId="786"/>
    <cellStyle name="差 7" xfId="787"/>
    <cellStyle name="差 8" xfId="788"/>
    <cellStyle name="差 9" xfId="789"/>
    <cellStyle name="差_2011.04.12拉丝厂评估表2011.01.26" xfId="790"/>
    <cellStyle name="差_2011.04.12拉丝厂评估表2011.01.26_航管处资产评估明细表(在建工程)" xfId="791"/>
    <cellStyle name="差_20110224，第六稿，房屋建筑物评估明细表_航管处资产评估明细表(在建工程)" xfId="792"/>
    <cellStyle name="差_2011.10.25矿山机械厂（房屋资产）评估表" xfId="793"/>
    <cellStyle name="差_20110224，第六稿，房屋建筑物评估明细表" xfId="794"/>
    <cellStyle name="差_Book1" xfId="795"/>
    <cellStyle name="差_房屋市场、成本法评估计算表2010.09.29" xfId="796"/>
    <cellStyle name="差_房屋市场、成本法评估计算表2010.09.29_航管处资产评估明细表(在建工程)" xfId="797"/>
    <cellStyle name="差_固定资产评估表矿机设备0926提供_航管处资产评估明细表(在建工程)" xfId="798"/>
    <cellStyle name="差_集琦树木 Microsoft Excel 工作表" xfId="799"/>
    <cellStyle name="差_集琦树木 Microsoft Excel 工作表_航管处资产评估明细表(在建工程)" xfId="800"/>
    <cellStyle name="差_矿山机械厂（房屋资产）评估2011.9.28表" xfId="801"/>
    <cellStyle name="差_矿山机械厂（房屋资产）评估2011.9.28表_航管处资产评估明细表(在建工程)" xfId="802"/>
    <cellStyle name="常规 10" xfId="803"/>
    <cellStyle name="常规 11" xfId="804"/>
    <cellStyle name="常规 12" xfId="805"/>
    <cellStyle name="常规 14" xfId="806"/>
    <cellStyle name="常规 17" xfId="807"/>
    <cellStyle name="常规 19" xfId="808"/>
    <cellStyle name="好 10" xfId="809"/>
    <cellStyle name="常规 2" xfId="810"/>
    <cellStyle name="常规 2 2" xfId="811"/>
    <cellStyle name="常规 2 3" xfId="812"/>
    <cellStyle name="常规 20" xfId="813"/>
    <cellStyle name="常规 27" xfId="814"/>
    <cellStyle name="常规 29" xfId="815"/>
    <cellStyle name="注释 10" xfId="816"/>
    <cellStyle name="好 11" xfId="817"/>
    <cellStyle name="常规 3" xfId="818"/>
    <cellStyle name="常规 3 10" xfId="819"/>
    <cellStyle name="常规 3 11" xfId="820"/>
    <cellStyle name="千位_ 方正PC" xfId="821"/>
    <cellStyle name="常规 3 12" xfId="822"/>
    <cellStyle name="常规 3 13" xfId="823"/>
    <cellStyle name="常规 3 14" xfId="824"/>
    <cellStyle name="常规 3 15" xfId="825"/>
    <cellStyle name="常规 3 16" xfId="826"/>
    <cellStyle name="常规 3 17" xfId="827"/>
    <cellStyle name="常规 3 18" xfId="828"/>
    <cellStyle name="常规 3 2" xfId="829"/>
    <cellStyle name="常规 3 3" xfId="830"/>
    <cellStyle name="常规 3 5" xfId="831"/>
    <cellStyle name="常规 3 6" xfId="832"/>
    <cellStyle name="常规 3 7" xfId="833"/>
    <cellStyle name="常规 3 8" xfId="834"/>
    <cellStyle name="注释 11" xfId="835"/>
    <cellStyle name="好 12" xfId="836"/>
    <cellStyle name="常规 4" xfId="837"/>
    <cellStyle name="常规 4 10" xfId="838"/>
    <cellStyle name="常规 4 11" xfId="839"/>
    <cellStyle name="常规 4 12" xfId="840"/>
    <cellStyle name="常规 4 13" xfId="841"/>
    <cellStyle name="常规 4 14" xfId="842"/>
    <cellStyle name="常规 4 15" xfId="843"/>
    <cellStyle name="常规 4 16" xfId="844"/>
    <cellStyle name="常规 4 17" xfId="845"/>
    <cellStyle name="常规 4 2" xfId="846"/>
    <cellStyle name="常规 4 3" xfId="847"/>
    <cellStyle name="常规 4 4" xfId="848"/>
    <cellStyle name="常规 4 5" xfId="849"/>
    <cellStyle name="常规 4 6" xfId="850"/>
    <cellStyle name="常规 4 7" xfId="851"/>
    <cellStyle name="常规 4 8" xfId="852"/>
    <cellStyle name="常规 4 9" xfId="853"/>
    <cellStyle name="注释 12" xfId="854"/>
    <cellStyle name="好 13" xfId="855"/>
    <cellStyle name="常规 5" xfId="856"/>
    <cellStyle name="注释 13" xfId="857"/>
    <cellStyle name="好 14" xfId="858"/>
    <cellStyle name="常规 6" xfId="859"/>
    <cellStyle name="注释 14" xfId="860"/>
    <cellStyle name="好 15" xfId="861"/>
    <cellStyle name="常规 7" xfId="862"/>
    <cellStyle name="注释 15" xfId="863"/>
    <cellStyle name="好 16" xfId="864"/>
    <cellStyle name="常规 8" xfId="865"/>
    <cellStyle name="注释 16" xfId="866"/>
    <cellStyle name="好 17" xfId="867"/>
    <cellStyle name="常规 9" xfId="868"/>
    <cellStyle name="常规_(03.12收）国有资产评估明细表" xfId="869"/>
    <cellStyle name="常规_基本情况" xfId="870"/>
    <cellStyle name="常规_集琦树木 Microsoft Excel 工作表" xfId="871"/>
    <cellStyle name="常规_评估空白套表1" xfId="872"/>
    <cellStyle name="常规_设备评估明细表" xfId="873"/>
    <cellStyle name="常规_土地评估明细表" xfId="874"/>
    <cellStyle name="常规_资产汇总" xfId="875"/>
    <cellStyle name="超级链接_钢基体" xfId="876"/>
    <cellStyle name="超链接 2" xfId="877"/>
    <cellStyle name="超链接 3" xfId="878"/>
    <cellStyle name="分级显示行_1_4附件二凯旋评估表" xfId="879"/>
    <cellStyle name="分级显示列_1_Book1" xfId="880"/>
    <cellStyle name="好 3" xfId="881"/>
    <cellStyle name="好 4" xfId="882"/>
    <cellStyle name="好 5" xfId="883"/>
    <cellStyle name="好 6" xfId="884"/>
    <cellStyle name="好 7" xfId="885"/>
    <cellStyle name="好 8" xfId="886"/>
    <cellStyle name="好 9" xfId="887"/>
    <cellStyle name="好_2011.04.12拉丝厂评估表2011.01.26" xfId="888"/>
    <cellStyle name="好_2011.04.12拉丝厂评估表2011.01.26_航管处资产评估明细表(在建工程)" xfId="889"/>
    <cellStyle name="计算 15" xfId="890"/>
    <cellStyle name="好_2011.10.25矿山机械厂（房屋资产）评估表" xfId="891"/>
    <cellStyle name="好_2011.10.25矿山机械厂（房屋资产）评估表_航管处资产评估明细表(在建工程)" xfId="892"/>
    <cellStyle name="好_20110224，第六稿，房屋建筑物评估明细表" xfId="893"/>
    <cellStyle name="注释 17" xfId="894"/>
    <cellStyle name="好_20110224，第六稿，房屋建筑物评估明细表_航管处资产评估明细表(在建工程)" xfId="895"/>
    <cellStyle name="好_Book1" xfId="896"/>
    <cellStyle name="好_房屋市场、成本法评估计算表2010.09.29" xfId="897"/>
    <cellStyle name="好_房屋市场、成本法评估计算表2010.09.29_航管处资产评估明细表(在建工程)" xfId="898"/>
    <cellStyle name="好_固定资产评估表矿机设备0926提供" xfId="899"/>
    <cellStyle name="好_固定资产评估表矿机设备0926提供_航管处资产评估明细表(在建工程)" xfId="900"/>
    <cellStyle name="好_航管处资产评估明细表(在建工程)" xfId="901"/>
    <cellStyle name="好_集琦树木 Microsoft Excel 工作表" xfId="902"/>
    <cellStyle name="好_矿山机械厂（房屋资产）评估2011.9.28表_航管处资产评估明细表(在建工程)" xfId="903"/>
    <cellStyle name="强调文字颜色 4 11" xfId="904"/>
    <cellStyle name="汇总 10" xfId="905"/>
    <cellStyle name="强调文字颜色 4 12" xfId="906"/>
    <cellStyle name="汇总 11" xfId="907"/>
    <cellStyle name="强调文字颜色 4 13" xfId="908"/>
    <cellStyle name="汇总 12" xfId="909"/>
    <cellStyle name="强调文字颜色 4 14" xfId="910"/>
    <cellStyle name="汇总 13" xfId="911"/>
    <cellStyle name="强调文字颜色 4 15" xfId="912"/>
    <cellStyle name="汇总 14" xfId="913"/>
    <cellStyle name="强调文字颜色 4 17" xfId="914"/>
    <cellStyle name="汇总 16" xfId="915"/>
    <cellStyle name="汇总 2" xfId="916"/>
    <cellStyle name="汇总 3" xfId="917"/>
    <cellStyle name="汇总 4" xfId="918"/>
    <cellStyle name="汇总 6" xfId="919"/>
    <cellStyle name="汇总 7" xfId="920"/>
    <cellStyle name="汇总 8" xfId="921"/>
    <cellStyle name="汇总 9" xfId="922"/>
    <cellStyle name="貨幣 [0]_Book1" xfId="923"/>
    <cellStyle name="貨幣_Book1" xfId="924"/>
    <cellStyle name="计算 10" xfId="925"/>
    <cellStyle name="计算 11" xfId="926"/>
    <cellStyle name="计算 12" xfId="927"/>
    <cellStyle name="计算 13" xfId="928"/>
    <cellStyle name="计算 14" xfId="929"/>
    <cellStyle name="计算 16" xfId="930"/>
    <cellStyle name="计算 2" xfId="931"/>
    <cellStyle name="计算 3" xfId="932"/>
    <cellStyle name="计算 4" xfId="933"/>
    <cellStyle name="计算 5" xfId="934"/>
    <cellStyle name="计算 6" xfId="935"/>
    <cellStyle name="计算 7" xfId="936"/>
    <cellStyle name="计算 8" xfId="937"/>
    <cellStyle name="检查单元格 10" xfId="938"/>
    <cellStyle name="检查单元格 11" xfId="939"/>
    <cellStyle name="检查单元格 12" xfId="940"/>
    <cellStyle name="检查单元格 13" xfId="941"/>
    <cellStyle name="检查单元格 14" xfId="942"/>
    <cellStyle name="检查单元格 15" xfId="943"/>
    <cellStyle name="检查单元格 17" xfId="944"/>
    <cellStyle name="检查单元格 2" xfId="945"/>
    <cellStyle name="检查单元格 3" xfId="946"/>
    <cellStyle name="检查单元格 4" xfId="947"/>
    <cellStyle name="检查单元格 5" xfId="948"/>
    <cellStyle name="检查单元格 6" xfId="949"/>
    <cellStyle name="检查单元格 7" xfId="950"/>
    <cellStyle name="检查单元格 8" xfId="951"/>
    <cellStyle name="检查单元格 9" xfId="952"/>
    <cellStyle name="解释性文本 10" xfId="953"/>
    <cellStyle name="解释性文本 11" xfId="954"/>
    <cellStyle name="解释性文本 12" xfId="955"/>
    <cellStyle name="解释性文本 13" xfId="956"/>
    <cellStyle name="解释性文本 14" xfId="957"/>
    <cellStyle name="解释性文本 15" xfId="958"/>
    <cellStyle name="解释性文本 16" xfId="959"/>
    <cellStyle name="解释性文本 17" xfId="960"/>
    <cellStyle name="解释性文本 2" xfId="961"/>
    <cellStyle name="解释性文本 3" xfId="962"/>
    <cellStyle name="解释性文本 4" xfId="963"/>
    <cellStyle name="借出原因" xfId="964"/>
    <cellStyle name="警告文本 10" xfId="965"/>
    <cellStyle name="警告文本 11" xfId="966"/>
    <cellStyle name="警告文本 12" xfId="967"/>
    <cellStyle name="警告文本 13" xfId="968"/>
    <cellStyle name="警告文本 14" xfId="969"/>
    <cellStyle name="警告文本 15" xfId="970"/>
    <cellStyle name="警告文本 16" xfId="971"/>
    <cellStyle name="警告文本 17" xfId="972"/>
    <cellStyle name="警告文本 2" xfId="973"/>
    <cellStyle name="警告文本 3" xfId="974"/>
    <cellStyle name="警告文本 4" xfId="975"/>
    <cellStyle name="警告文本 5" xfId="976"/>
    <cellStyle name="警告文本 6" xfId="977"/>
    <cellStyle name="警告文本 7" xfId="978"/>
    <cellStyle name="警告文本 8" xfId="979"/>
    <cellStyle name="链接单元格 10" xfId="980"/>
    <cellStyle name="链接单元格 11" xfId="981"/>
    <cellStyle name="链接单元格 12" xfId="982"/>
    <cellStyle name="链接单元格 13" xfId="983"/>
    <cellStyle name="链接单元格 14" xfId="984"/>
    <cellStyle name="链接单元格 15" xfId="985"/>
    <cellStyle name="链接单元格 16" xfId="986"/>
    <cellStyle name="链接单元格 17" xfId="987"/>
    <cellStyle name="链接单元格 2" xfId="988"/>
    <cellStyle name="뷭?_BOOKSHIP" xfId="989"/>
    <cellStyle name="链接单元格 3" xfId="990"/>
    <cellStyle name="链接单元格 4" xfId="991"/>
    <cellStyle name="链接单元格 5" xfId="992"/>
    <cellStyle name="链接单元格 6" xfId="993"/>
    <cellStyle name="链接单元格 7" xfId="994"/>
    <cellStyle name="链接单元格 8" xfId="995"/>
    <cellStyle name="链接单元格 9" xfId="996"/>
    <cellStyle name="输入 13" xfId="997"/>
    <cellStyle name="霓付 [0]_97MBO" xfId="998"/>
    <cellStyle name="霓付_97MBO" xfId="999"/>
    <cellStyle name="똿뗦먛귟_PRODUCT DETAIL Q1" xfId="1000"/>
    <cellStyle name="烹拳 [0]_97MBO" xfId="1001"/>
    <cellStyle name="烹拳_97MBO" xfId="1002"/>
    <cellStyle name="普通_ 白土" xfId="1003"/>
    <cellStyle name="千分位[0]_ 白土" xfId="1004"/>
    <cellStyle name="千分位_ 白土" xfId="1005"/>
    <cellStyle name="千位[0]_ 方正PC" xfId="1006"/>
    <cellStyle name="千位分隔 11" xfId="1007"/>
    <cellStyle name="千位分隔 12" xfId="1008"/>
    <cellStyle name="千位分隔 2" xfId="1009"/>
    <cellStyle name="千位分隔 2 2" xfId="1010"/>
    <cellStyle name="千位分隔[0]_土地评估明细表" xfId="1011"/>
    <cellStyle name="强调 3" xfId="1012"/>
    <cellStyle name="强调文字颜色 1 10" xfId="1013"/>
    <cellStyle name="强调文字颜色 1 11" xfId="1014"/>
    <cellStyle name="强调文字颜色 1 12" xfId="1015"/>
    <cellStyle name="强调文字颜色 1 13" xfId="1016"/>
    <cellStyle name="强调文字颜色 1 14" xfId="1017"/>
    <cellStyle name="强调文字颜色 1 15" xfId="1018"/>
    <cellStyle name="强调文字颜色 1 16" xfId="1019"/>
    <cellStyle name="强调文字颜色 1 17" xfId="1020"/>
    <cellStyle name="强调文字颜色 1 2" xfId="1021"/>
    <cellStyle name="强调文字颜色 1 3" xfId="1022"/>
    <cellStyle name="强调文字颜色 1 4" xfId="1023"/>
    <cellStyle name="强调文字颜色 1 5" xfId="1024"/>
    <cellStyle name="强调文字颜色 1 6" xfId="1025"/>
    <cellStyle name="强调文字颜色 1 7" xfId="1026"/>
    <cellStyle name="强调文字颜色 1 8" xfId="1027"/>
    <cellStyle name="强调文字颜色 1 9" xfId="1028"/>
    <cellStyle name="强调文字颜色 2 10" xfId="1029"/>
    <cellStyle name="强调文字颜色 2 12" xfId="1030"/>
    <cellStyle name="强调文字颜色 2 14" xfId="1031"/>
    <cellStyle name="强调文字颜色 2 15" xfId="1032"/>
    <cellStyle name="强调文字颜色 2 16" xfId="1033"/>
    <cellStyle name="强调文字颜色 2 17" xfId="1034"/>
    <cellStyle name="强调文字颜色 2 2" xfId="1035"/>
    <cellStyle name="强调文字颜色 2 3" xfId="1036"/>
    <cellStyle name="强调文字颜色 2 4" xfId="1037"/>
    <cellStyle name="强调文字颜色 2 5" xfId="1038"/>
    <cellStyle name="强调文字颜色 2 6" xfId="1039"/>
    <cellStyle name="强调文字颜色 2 7" xfId="1040"/>
    <cellStyle name="强调文字颜色 2 8" xfId="1041"/>
    <cellStyle name="强调文字颜色 2 9" xfId="1042"/>
    <cellStyle name="强调文字颜色 3 10" xfId="1043"/>
    <cellStyle name="强调文字颜色 3 11" xfId="1044"/>
    <cellStyle name="强调文字颜色 3 12" xfId="1045"/>
    <cellStyle name="强调文字颜色 3 13" xfId="1046"/>
    <cellStyle name="强调文字颜色 3 14" xfId="1047"/>
    <cellStyle name="强调文字颜色 3 15" xfId="1048"/>
    <cellStyle name="强调文字颜色 3 16" xfId="1049"/>
    <cellStyle name="强调文字颜色 3 17" xfId="1050"/>
    <cellStyle name="强调文字颜色 3 2" xfId="1051"/>
    <cellStyle name="强调文字颜色 3 3" xfId="1052"/>
    <cellStyle name="强调文字颜色 3 4" xfId="1053"/>
    <cellStyle name="强调文字颜色 3 5" xfId="1054"/>
    <cellStyle name="强调文字颜色 3 6" xfId="1055"/>
    <cellStyle name="强调文字颜色 3 7" xfId="1056"/>
    <cellStyle name="强调文字颜色 3 8" xfId="1057"/>
    <cellStyle name="强调文字颜色 3 9" xfId="1058"/>
    <cellStyle name="强调文字颜色 4 10" xfId="1059"/>
    <cellStyle name="强调文字颜色 4 2" xfId="1060"/>
    <cellStyle name="强调文字颜色 4 3" xfId="1061"/>
    <cellStyle name="强调文字颜色 4 4" xfId="1062"/>
    <cellStyle name="强调文字颜色 4 5" xfId="1063"/>
    <cellStyle name="强调文字颜色 4 6" xfId="1064"/>
    <cellStyle name="强调文字颜色 4 7" xfId="1065"/>
    <cellStyle name="输入 10" xfId="1066"/>
    <cellStyle name="强调文字颜色 4 8" xfId="1067"/>
    <cellStyle name="输入 11" xfId="1068"/>
    <cellStyle name="强调文字颜色 4 9" xfId="1069"/>
    <cellStyle name="强调文字颜色 5 10" xfId="1070"/>
    <cellStyle name="强调文字颜色 5 11" xfId="1071"/>
    <cellStyle name="强调文字颜色 5 12" xfId="1072"/>
    <cellStyle name="强调文字颜色 5 13" xfId="1073"/>
    <cellStyle name="强调文字颜色 5 14" xfId="1074"/>
    <cellStyle name="强调文字颜色 5 15" xfId="1075"/>
    <cellStyle name="强调文字颜色 5 17" xfId="1076"/>
    <cellStyle name="强调文字颜色 5 2" xfId="1077"/>
    <cellStyle name="强调文字颜色 5 3" xfId="1078"/>
    <cellStyle name="强调文字颜色 5 4" xfId="1079"/>
    <cellStyle name="强调文字颜色 5 5" xfId="1080"/>
    <cellStyle name="强调文字颜色 5 6" xfId="1081"/>
    <cellStyle name="强调文字颜色 5 7" xfId="1082"/>
    <cellStyle name="强调文字颜色 5 8" xfId="1083"/>
    <cellStyle name="强调文字颜色 5 9" xfId="1084"/>
    <cellStyle name="强调文字颜色 6 10" xfId="1085"/>
    <cellStyle name="未定义" xfId="1086"/>
    <cellStyle name="强调文字颜色 6 11" xfId="1087"/>
    <cellStyle name="强调文字颜色 6 12" xfId="1088"/>
    <cellStyle name="强调文字颜色 6 13" xfId="1089"/>
    <cellStyle name="强调文字颜色 6 14" xfId="1090"/>
    <cellStyle name="强调文字颜色 6 15" xfId="1091"/>
    <cellStyle name="强调文字颜色 6 16" xfId="1092"/>
    <cellStyle name="强调文字颜色 6 17" xfId="1093"/>
    <cellStyle name="强调文字颜色 6 2" xfId="1094"/>
    <cellStyle name="强调文字颜色 6 3" xfId="1095"/>
    <cellStyle name="强调文字颜色 6 4" xfId="1096"/>
    <cellStyle name="强调文字颜色 6 5" xfId="1097"/>
    <cellStyle name="强调文字颜色 6 6" xfId="1098"/>
    <cellStyle name="强调文字颜色 6 7" xfId="1099"/>
    <cellStyle name="强调文字颜色 6 8" xfId="1100"/>
    <cellStyle name="强调文字颜色 6 9" xfId="1101"/>
    <cellStyle name="日期" xfId="1102"/>
    <cellStyle name="商品名称" xfId="1103"/>
    <cellStyle name="适中 11" xfId="1104"/>
    <cellStyle name="适中 12" xfId="1105"/>
    <cellStyle name="适中 13" xfId="1106"/>
    <cellStyle name="适中 14" xfId="1107"/>
    <cellStyle name="适中 15" xfId="1108"/>
    <cellStyle name="适中 16" xfId="1109"/>
    <cellStyle name="适中 17" xfId="1110"/>
    <cellStyle name="适中 2" xfId="1111"/>
    <cellStyle name="适中 4" xfId="1112"/>
    <cellStyle name="适中 5" xfId="1113"/>
    <cellStyle name="适中 6" xfId="1114"/>
    <cellStyle name="适中 7" xfId="1115"/>
    <cellStyle name="适中 8" xfId="1116"/>
    <cellStyle name="适中 9" xfId="1117"/>
    <cellStyle name="输出 10" xfId="1118"/>
    <cellStyle name="输出 11" xfId="1119"/>
    <cellStyle name="输出 2" xfId="1120"/>
    <cellStyle name="输出 3" xfId="1121"/>
    <cellStyle name="输出 4" xfId="1122"/>
    <cellStyle name="输出 5" xfId="1123"/>
    <cellStyle name="输出 6" xfId="1124"/>
    <cellStyle name="输出 7" xfId="1125"/>
    <cellStyle name="输出 8" xfId="1126"/>
    <cellStyle name="输出 9" xfId="1127"/>
    <cellStyle name="输入 12" xfId="1128"/>
    <cellStyle name="输入 14" xfId="1129"/>
    <cellStyle name="输入 15" xfId="1130"/>
    <cellStyle name="输入 16" xfId="1131"/>
    <cellStyle name="输入 17" xfId="1132"/>
    <cellStyle name="输入 2" xfId="1133"/>
    <cellStyle name="输入 3" xfId="1134"/>
    <cellStyle name="输入 4" xfId="1135"/>
    <cellStyle name="输入 5" xfId="1136"/>
    <cellStyle name="输入 6" xfId="1137"/>
    <cellStyle name="输入 7" xfId="1138"/>
    <cellStyle name="输入 9" xfId="1139"/>
    <cellStyle name="数量" xfId="1140"/>
    <cellStyle name="样式 1 10" xfId="1141"/>
    <cellStyle name="样式 1 11" xfId="1142"/>
    <cellStyle name="样式 1 12" xfId="1143"/>
    <cellStyle name="样式 1 14" xfId="1144"/>
    <cellStyle name="样式 1 15" xfId="1145"/>
    <cellStyle name="样式 1 16" xfId="1146"/>
    <cellStyle name="样式 1 17" xfId="1147"/>
    <cellStyle name="样式 1 2" xfId="1148"/>
    <cellStyle name="样式 1 3" xfId="1149"/>
    <cellStyle name="样式 1 4" xfId="1150"/>
    <cellStyle name="样式 1 5" xfId="1151"/>
    <cellStyle name="样式 1 6" xfId="1152"/>
    <cellStyle name="样式 1 7" xfId="1153"/>
    <cellStyle name="样式 1 8" xfId="1154"/>
    <cellStyle name="样式 1 9" xfId="1155"/>
    <cellStyle name="一般_Book1" xfId="1156"/>
    <cellStyle name="믅됞 [0.00]_PRODUCT DETAIL Q1" xfId="1157"/>
    <cellStyle name="믅됞_PRODUCT DETAIL Q1" xfId="1158"/>
    <cellStyle name="백분율_95" xfId="1159"/>
    <cellStyle name="昗弨_Pacific Region P&amp;L" xfId="1160"/>
    <cellStyle name="寘嬫愗傝 [0.00]_Region Orders (2)" xfId="1161"/>
    <cellStyle name="寘嬫愗傝_Region Orders (2)" xfId="1162"/>
    <cellStyle name="注释 2" xfId="1163"/>
    <cellStyle name="注释 4" xfId="1164"/>
    <cellStyle name="注释 5" xfId="1165"/>
    <cellStyle name="注释 6" xfId="1166"/>
    <cellStyle name="注释 7" xfId="1167"/>
    <cellStyle name="注释 8" xfId="1168"/>
    <cellStyle name="注释 9" xfId="1169"/>
    <cellStyle name="资产" xfId="1170"/>
    <cellStyle name="콤마 [0]_1202" xfId="1171"/>
    <cellStyle name="통화 [0]_1202" xfId="1172"/>
    <cellStyle name="통화_1202" xfId="1173"/>
    <cellStyle name="표준_(정보부문)월별인원계획" xfId="1174"/>
    <cellStyle name="표준_kc-elec system check list" xfId="117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47</xdr:row>
      <xdr:rowOff>0</xdr:rowOff>
    </xdr:from>
    <xdr:to>
      <xdr:col>3</xdr:col>
      <xdr:colOff>76200</xdr:colOff>
      <xdr:row>48</xdr:row>
      <xdr:rowOff>9525</xdr:rowOff>
    </xdr:to>
    <xdr:sp>
      <xdr:nvSpPr>
        <xdr:cNvPr id="84566" name="Text Box 1"/>
        <xdr:cNvSpPr txBox="1">
          <a:spLocks noChangeArrowheads="1"/>
        </xdr:cNvSpPr>
      </xdr:nvSpPr>
      <xdr:spPr>
        <a:xfrm>
          <a:off x="3276600" y="10744200"/>
          <a:ext cx="76200" cy="2381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4037;&#20316;&#24213;&#31295;12.11\&#22303;&#22320;&#24213;&#312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\mzf\&#27233;&#33014;&#21378;%20&#25913;&#21046;\&#27233;&#33014;&#21378;%20&#25913;&#21046;12.25\&#26690;&#31119;\&#35780;&#20272;&#34920;&#26684;&#65288;&#26690;&#31119;&#21378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3150;&#39134;&#39033;&#30446;--&#21326;&#38395;&#26495;&#22359;&#36164;&#20135;&#35780;&#20272;&#25805;&#20316;&#26041;&#26696;\&#33150;&#39134;&#39033;&#30446;-&#21326;&#38395;&#26495;&#22359;&#35780;&#20272;&#25805;&#20316;&#26041;&#26696;\eims\&#25253;&#34920;&#22791;&#20221;\2001&#24180;&#19978;&#24066;&#25253;&#34920;\&#22266;&#23450;&#36164;&#20135;&#36164;&#2600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6.140\&#33150;&#39134;&#39033;&#30446;--&#21326;&#38395;&#26495;&#22359;&#36164;&#20135;&#35780;&#20272;&#25805;&#20316;&#26041;&#26696;\&#33150;&#39134;&#39033;&#30446;-&#21326;&#38395;&#26495;&#22359;&#35780;&#20272;&#25805;&#20316;&#26041;&#26696;\eims\&#25253;&#34920;&#22791;&#20221;\2001&#24180;&#19978;&#24066;&#25253;&#34920;\&#22266;&#23450;&#36164;&#20135;&#36164;&#2600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封面"/>
      <sheetName val="毕马威联系人"/>
      <sheetName val="资产负债表项目与会计科目对照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贷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3 专项拨备变动"/>
      <sheetName val="41.0 对外实体投资"/>
      <sheetName val="会计帐与传输总数调节表"/>
      <sheetName val="20.0 待处理抵债资产"/>
      <sheetName val="27.5 应付利润增减变动情况"/>
      <sheetName val="38.6.2 已决未记帐诉讼"/>
      <sheetName val="40.2.2 业务与相关会计科目对照表 (外币)"/>
      <sheetName val="40.3 核销和年內回收款项分类"/>
      <sheetName val="41.1 自办经济实体"/>
      <sheetName val="42.0-关联方交易"/>
      <sheetName val="汇总"/>
      <sheetName val="置"/>
      <sheetName val="赤"/>
      <sheetName val="大"/>
      <sheetName val="红"/>
      <sheetName val="开"/>
      <sheetName val="湄"/>
      <sheetName val="仁"/>
      <sheetName val="绥"/>
      <sheetName val="桐"/>
      <sheetName val="营"/>
      <sheetName val="余"/>
      <sheetName val="正"/>
      <sheetName val="县"/>
      <sheetName val="5.0 贷款分析(按性质) "/>
      <sheetName val="5.3-贷款分析(按原发放日期分析)2003-6-30"/>
      <sheetName val="39。0 资产流动性情况"/>
      <sheetName val="Sheet1"/>
      <sheetName val="Sheet2"/>
      <sheetName val="Sheet3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12.1 其宁应收款明细表"/>
      <sheetName val="20.0 附表"/>
      <sheetName val="29.0 附表"/>
      <sheetName val="33.0 附表（1）"/>
      <sheetName val="33.0 附表（2）"/>
      <sheetName val="33.0 附表（3）"/>
      <sheetName val="33.0 附表（4）"/>
      <sheetName val="33.0 附表（5）"/>
      <sheetName val="表3-6买汇及贴现"/>
      <sheetName val="表3-7短期贷款汇总"/>
      <sheetName val="表3-7-2短期贷款(对私)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表5固定资产汇总表 "/>
      <sheetName val="表5-1-1建筑物"/>
      <sheetName val="房地产评估调查表"/>
      <sheetName val="表5-1-2构筑物"/>
      <sheetName val="表5-2-1营业器具"/>
      <sheetName val="表5-2-2交通工具"/>
      <sheetName val="B11车辆状况调查表"/>
      <sheetName val="表5-2-3电子设备"/>
      <sheetName val="表5-2-4租赁器具及设备"/>
      <sheetName val="设备附表1"/>
      <sheetName val="表5-3-1土建在建工程"/>
      <sheetName val="设备附表2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7长期待摊费用"/>
      <sheetName val="表8抵债资产汇总表"/>
      <sheetName val="表8-1抵债房屋"/>
      <sheetName val="表8-2抵债土地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40－短期借款变动表 "/>
      <sheetName val="41－拆入资金"/>
      <sheetName val="42－应付手续费 "/>
      <sheetName val="43－应付佣金 "/>
      <sheetName val="44－应付分保账款 "/>
      <sheetName val="45－预收保费 "/>
      <sheetName val="46-预收分保赔款（中华）"/>
      <sheetName val="47-存入分保准备金（中华）"/>
      <sheetName val="48－存入保证金 "/>
      <sheetName val="49－存入准备金清查评估表（中华）"/>
      <sheetName val="50-内部往来"/>
      <sheetName val="50－1-内部往来清查评估表（中华）"/>
      <sheetName val="50－2－系统往来清查评估表（中华）"/>
      <sheetName val="51-1-应付工资及应付福利费变动表"/>
      <sheetName val="51-2-职工人数统计表"/>
      <sheetName val="51-3-福利费计算表"/>
      <sheetName val="52－应付保户利差"/>
      <sheetName val="52-1应付保户利差（中华）"/>
      <sheetName val="53－应付利润"/>
      <sheetName val="54－应交税金"/>
      <sheetName val="55－卖出回购证券"/>
      <sheetName val="56－其他应付款"/>
      <sheetName val="57－预提费用"/>
      <sheetName val="57-1-预提费用清查表（中华）"/>
      <sheetName val="58－未决赔款准备金"/>
      <sheetName val="60－未到期责任准备金"/>
      <sheetName val="61－保户储金"/>
      <sheetName val="62－其他流动负债"/>
      <sheetName val="63－长期责任准备金"/>
      <sheetName val="64－长期健康险责任准备金"/>
      <sheetName val="65－寿险责任准备金"/>
      <sheetName val="66－保险保障基金"/>
      <sheetName val="67－长期借款"/>
      <sheetName val="67-1-一年内到期长期负债清查表（中华）"/>
      <sheetName val="68-长期应付款"/>
      <sheetName val="69-住房周转金"/>
      <sheetName val="70-其他长期负债"/>
      <sheetName val="71-少数股东权益"/>
      <sheetName val="72-所有者权益"/>
      <sheetName val="72-1-接受捐赠资产"/>
      <sheetName val="总审定表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房地产评估调查表 (12)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表头备用"/>
      <sheetName val="表头"/>
      <sheetName val="0基本情况"/>
      <sheetName val="资产评估结果汇总表"/>
      <sheetName val="资产汇总"/>
      <sheetName val="负债汇总"/>
      <sheetName val="流动汇总"/>
      <sheetName val="固定资产汇总"/>
      <sheetName val="设备汇总表"/>
      <sheetName val="房屋资产总表"/>
      <sheetName val="房屋资产明细表 (不良经营性) "/>
      <sheetName val="房屋资产明细表 (不良非经营性)"/>
      <sheetName val="房屋资产明细表 (非经营性3)"/>
      <sheetName val="房屋资产明细表 (经营性2)"/>
      <sheetName val="建筑物资产明细表 (3)"/>
      <sheetName val="存货汇总"/>
      <sheetName val="低耗"/>
      <sheetName val="流动负债汇总"/>
      <sheetName val="长期负债汇总"/>
      <sheetName val="经营性土地"/>
      <sheetName val="非经营性土地"/>
      <sheetName val="4流动资产--货币"/>
      <sheetName val="5流动资产--货币 (2)"/>
      <sheetName val="13流动资产--应收"/>
      <sheetName val="14流动资产--其他应收"/>
      <sheetName val="15流动资产--预付"/>
      <sheetName val="17流动资产--存货"/>
      <sheetName val="24流动资产--待摊"/>
      <sheetName val="27长期投资汇总表"/>
      <sheetName val="30长期投资--其他投资"/>
      <sheetName val="48短期借款"/>
      <sheetName val="50应付账款"/>
      <sheetName val="51预收账款 "/>
      <sheetName val="52应付工资"/>
      <sheetName val="53应付福利费"/>
      <sheetName val="56应交税金"/>
      <sheetName val="57其它应交款"/>
      <sheetName val="58其他应付款"/>
      <sheetName val="59预提费用"/>
      <sheetName val="64长期借款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5运输设备"/>
      <sheetName val="1货币资金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封面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甘肃省电信机械历年价格系数表"/>
      <sheetName val="34土地使用权"/>
      <sheetName val="Journal list"/>
      <sheetName val="Log"/>
      <sheetName val="Journal list (2)"/>
      <sheetName val="Journal list (3)"/>
      <sheetName val="Journal list (4)"/>
      <sheetName val="Journal list (5)"/>
      <sheetName val="绥棱（车）"/>
      <sheetName val="绥棱"/>
      <sheetName val="上报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其俖应交款"/>
      <sheetName val="应侤税金"/>
      <sheetName val="1&amp;其他应收"/>
      <sheetName val="P!6 所得税-递延税项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样品 "/>
      <sheetName val="样品  (2)"/>
      <sheetName val=""/>
      <sheetName val="_13 铁路配件.xlsῘ长期投资--其他投资"/>
      <sheetName val="新中大资产负债表"/>
      <sheetName val="新中大损益表"/>
      <sheetName val="内部损益表"/>
      <sheetName val="含税损益表附表（本月)"/>
      <sheetName val="含税损益表附表（本年累计)"/>
      <sheetName val="费用汇总表"/>
      <sheetName val="经营费用明细表（本月）"/>
      <sheetName val="经营费用明细表（本年）"/>
      <sheetName val="管理费用明细表（本月)"/>
      <sheetName val="管理费用明细表（本年）"/>
      <sheetName val="销售收入明细表"/>
      <sheetName val="商品库存周转天数表"/>
      <sheetName val="资产对帐表"/>
      <sheetName val="其他应收"/>
      <sheetName val="其他应付"/>
      <sheetName val="含税损益表附表（本月）"/>
      <sheetName val="含税损益表附表（本年累计）"/>
      <sheetName val="管理费用明细表（本月）"/>
      <sheetName val="资产对帐清单 "/>
      <sheetName val="汇总表"/>
      <sheetName val="税"/>
      <sheetName val="工资表"/>
      <sheetName val="企业表一"/>
      <sheetName val="M-5C"/>
      <sheetName val="M-5A"/>
      <sheetName val="中山低值"/>
      <sheetName val="基本情况"/>
      <sheetName val="流动资产--其他应收 坏帐(2)"/>
      <sheetName val="流动资产-库存材料"/>
      <sheetName val="流动资产-库存商品"/>
      <sheetName val="流动资产-出租商品"/>
      <sheetName val="流动资产-委托代销商品"/>
      <sheetName val="流动资产-受托代销商品"/>
      <sheetName val="固定_土地"/>
      <sheetName val="设备安装 (已)"/>
      <sheetName val="设备安装（未）"/>
      <sheetName val="其它应交款"/>
      <sheetName val="[13 铁路配件.xlsῘ长期投资--其他投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0136" workbookViewId="0">
      <selection activeCell="A1" sqref="A1"/>
    </sheetView>
  </sheetViews>
  <sheetFormatPr defaultColWidth="9" defaultRowHeight="15.75"/>
  <sheetData/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1"/>
    <pageSetUpPr fitToPage="1"/>
  </sheetPr>
  <dimension ref="A1:G22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I14" sqref="I14"/>
    </sheetView>
  </sheetViews>
  <sheetFormatPr defaultColWidth="9" defaultRowHeight="15.75" customHeight="1" outlineLevelCol="6"/>
  <cols>
    <col min="1" max="1" width="8.375" style="39" customWidth="1"/>
    <col min="2" max="2" width="25.25" style="39" customWidth="1"/>
    <col min="3" max="3" width="14" style="39" customWidth="1"/>
    <col min="4" max="4" width="14.125" style="39" customWidth="1"/>
    <col min="5" max="6" width="18.125" style="39" customWidth="1"/>
    <col min="7" max="7" width="15.5" style="39" customWidth="1"/>
    <col min="8" max="16384" width="9" style="39"/>
  </cols>
  <sheetData>
    <row r="1" s="37" customFormat="1" ht="30" customHeight="1" spans="1:7">
      <c r="A1" s="40" t="s">
        <v>290</v>
      </c>
      <c r="B1" s="41"/>
      <c r="C1" s="41"/>
      <c r="D1" s="41"/>
      <c r="E1" s="41"/>
      <c r="F1" s="41"/>
      <c r="G1" s="41"/>
    </row>
    <row r="2" ht="14.1" customHeight="1" spans="1:7">
      <c r="A2" s="43" t="e">
        <f>#REF!</f>
        <v>#REF!</v>
      </c>
      <c r="B2" s="43"/>
      <c r="C2" s="43"/>
      <c r="D2" s="43"/>
      <c r="E2" s="43"/>
      <c r="F2" s="43"/>
      <c r="G2" s="44"/>
    </row>
    <row r="3" ht="14.1" customHeight="1" spans="1:7">
      <c r="A3" s="43"/>
      <c r="B3" s="43"/>
      <c r="C3" s="43"/>
      <c r="D3" s="43"/>
      <c r="E3" s="43"/>
      <c r="F3" s="43"/>
      <c r="G3" s="45" t="s">
        <v>291</v>
      </c>
    </row>
    <row r="4" customHeight="1" spans="1:7">
      <c r="A4" s="62" t="e">
        <f>#REF!</f>
        <v>#REF!</v>
      </c>
      <c r="G4" s="47" t="s">
        <v>3</v>
      </c>
    </row>
    <row r="5" s="38" customFormat="1" ht="20.1" customHeight="1" spans="1:7">
      <c r="A5" s="48" t="s">
        <v>5</v>
      </c>
      <c r="B5" s="48" t="s">
        <v>292</v>
      </c>
      <c r="C5" s="48" t="s">
        <v>103</v>
      </c>
      <c r="D5" s="48" t="s">
        <v>293</v>
      </c>
      <c r="E5" s="49" t="s">
        <v>92</v>
      </c>
      <c r="F5" s="48" t="s">
        <v>93</v>
      </c>
      <c r="G5" s="48" t="s">
        <v>8</v>
      </c>
    </row>
    <row r="6" ht="20.1" customHeight="1" spans="1:7">
      <c r="A6" s="50">
        <v>1</v>
      </c>
      <c r="B6" s="63" t="s">
        <v>294</v>
      </c>
      <c r="C6" s="60"/>
      <c r="D6" s="50"/>
      <c r="E6" s="53">
        <v>146510.1</v>
      </c>
      <c r="F6" s="53">
        <v>146510.1</v>
      </c>
      <c r="G6" s="54"/>
    </row>
    <row r="7" ht="20.1" customHeight="1" spans="1:7">
      <c r="A7" s="50">
        <v>2</v>
      </c>
      <c r="B7" s="63" t="s">
        <v>295</v>
      </c>
      <c r="C7" s="60"/>
      <c r="D7" s="50"/>
      <c r="E7" s="53">
        <v>12077.95</v>
      </c>
      <c r="F7" s="53">
        <v>12077.95</v>
      </c>
      <c r="G7" s="54"/>
    </row>
    <row r="8" ht="20.1" customHeight="1" spans="1:7">
      <c r="A8" s="50">
        <v>3</v>
      </c>
      <c r="B8" s="63" t="s">
        <v>296</v>
      </c>
      <c r="C8" s="60"/>
      <c r="D8" s="50"/>
      <c r="E8" s="53">
        <v>-8104.7</v>
      </c>
      <c r="F8" s="53">
        <v>-8104.7</v>
      </c>
      <c r="G8" s="54"/>
    </row>
    <row r="9" ht="20.1" customHeight="1" spans="1:7">
      <c r="A9" s="50">
        <v>4</v>
      </c>
      <c r="B9" s="63" t="s">
        <v>297</v>
      </c>
      <c r="C9" s="60"/>
      <c r="D9" s="50"/>
      <c r="E9" s="53">
        <v>8657.48</v>
      </c>
      <c r="F9" s="53">
        <v>8657.48</v>
      </c>
      <c r="G9" s="54"/>
    </row>
    <row r="10" ht="20.1" customHeight="1" spans="1:7">
      <c r="A10" s="50">
        <v>5</v>
      </c>
      <c r="B10" s="63" t="s">
        <v>298</v>
      </c>
      <c r="C10" s="60"/>
      <c r="D10" s="50"/>
      <c r="E10" s="53">
        <v>-1794.9</v>
      </c>
      <c r="F10" s="53">
        <v>-1794.9</v>
      </c>
      <c r="G10" s="54"/>
    </row>
    <row r="11" ht="20.1" customHeight="1" spans="1:7">
      <c r="A11" s="50">
        <v>6</v>
      </c>
      <c r="B11" s="59" t="s">
        <v>299</v>
      </c>
      <c r="C11" s="60"/>
      <c r="D11" s="50"/>
      <c r="E11" s="53">
        <v>25976.78</v>
      </c>
      <c r="F11" s="53">
        <v>25976.78</v>
      </c>
      <c r="G11" s="54"/>
    </row>
    <row r="12" ht="20.1" customHeight="1" spans="1:7">
      <c r="A12" s="50">
        <v>7</v>
      </c>
      <c r="B12" s="59" t="s">
        <v>300</v>
      </c>
      <c r="C12" s="60"/>
      <c r="D12" s="50"/>
      <c r="E12" s="53">
        <v>98982.99</v>
      </c>
      <c r="F12" s="53">
        <v>98982.99</v>
      </c>
      <c r="G12" s="54"/>
    </row>
    <row r="13" ht="20.1" customHeight="1" spans="1:7">
      <c r="A13" s="50"/>
      <c r="B13" s="59"/>
      <c r="C13" s="60"/>
      <c r="D13" s="50"/>
      <c r="E13" s="53"/>
      <c r="F13" s="53"/>
      <c r="G13" s="54"/>
    </row>
    <row r="14" ht="20.1" customHeight="1" spans="1:7">
      <c r="A14" s="50"/>
      <c r="B14" s="59"/>
      <c r="C14" s="60"/>
      <c r="D14" s="50"/>
      <c r="E14" s="53"/>
      <c r="F14" s="53"/>
      <c r="G14" s="54"/>
    </row>
    <row r="15" ht="20.1" customHeight="1" spans="1:7">
      <c r="A15" s="50"/>
      <c r="B15" s="59"/>
      <c r="C15" s="60"/>
      <c r="D15" s="50"/>
      <c r="E15" s="53"/>
      <c r="F15" s="53"/>
      <c r="G15" s="54"/>
    </row>
    <row r="16" ht="20.1" customHeight="1" spans="1:7">
      <c r="A16" s="50"/>
      <c r="B16" s="59"/>
      <c r="C16" s="60"/>
      <c r="D16" s="50"/>
      <c r="E16" s="53"/>
      <c r="F16" s="53"/>
      <c r="G16" s="54"/>
    </row>
    <row r="17" ht="20.1" customHeight="1" spans="1:7">
      <c r="A17" s="50"/>
      <c r="B17" s="59"/>
      <c r="C17" s="60"/>
      <c r="D17" s="50"/>
      <c r="E17" s="53"/>
      <c r="F17" s="53"/>
      <c r="G17" s="54"/>
    </row>
    <row r="18" ht="20.1" customHeight="1" spans="1:7">
      <c r="A18" s="50"/>
      <c r="B18" s="59"/>
      <c r="C18" s="60"/>
      <c r="D18" s="50"/>
      <c r="E18" s="53"/>
      <c r="F18" s="53"/>
      <c r="G18" s="54"/>
    </row>
    <row r="19" ht="20.1" customHeight="1" spans="1:7">
      <c r="A19" s="50"/>
      <c r="B19" s="59"/>
      <c r="C19" s="60"/>
      <c r="D19" s="50"/>
      <c r="E19" s="53"/>
      <c r="F19" s="53"/>
      <c r="G19" s="54"/>
    </row>
    <row r="20" ht="20.1" customHeight="1" spans="1:7">
      <c r="A20" s="50"/>
      <c r="B20" s="59"/>
      <c r="C20" s="60"/>
      <c r="D20" s="50"/>
      <c r="E20" s="53"/>
      <c r="F20" s="53"/>
      <c r="G20" s="54"/>
    </row>
    <row r="21" ht="20.1" customHeight="1" spans="1:7">
      <c r="A21" s="50"/>
      <c r="B21" s="59"/>
      <c r="C21" s="60"/>
      <c r="D21" s="50"/>
      <c r="E21" s="53"/>
      <c r="F21" s="53"/>
      <c r="G21" s="54"/>
    </row>
    <row r="22" ht="20.1" customHeight="1" spans="1:7">
      <c r="A22" s="61" t="s">
        <v>154</v>
      </c>
      <c r="B22" s="64"/>
      <c r="C22" s="60"/>
      <c r="D22" s="50"/>
      <c r="E22" s="53">
        <f>SUM(E6:E21)</f>
        <v>282305.7</v>
      </c>
      <c r="F22" s="53">
        <f>SUM(F6:F21)</f>
        <v>282305.7</v>
      </c>
      <c r="G22" s="54"/>
    </row>
  </sheetData>
  <mergeCells count="3">
    <mergeCell ref="A1:G1"/>
    <mergeCell ref="A2:G2"/>
    <mergeCell ref="A22:B22"/>
  </mergeCells>
  <printOptions horizontalCentered="1"/>
  <pageMargins left="0.98" right="0.98" top="0.87" bottom="0.87" header="1.06" footer="0.51"/>
  <pageSetup paperSize="9" fitToHeight="0" orientation="landscape"/>
  <headerFooter alignWithMargins="0">
    <oddFooter>&amp;L&amp;"宋体,常规"&amp;10被评估单位填表人&amp;"Times New Roman,常规":&amp;"宋体,常规"钟贞
填表日期：&amp;"Times New Roman,常规"2016&amp;"宋体,常规"年&amp;"Times New Roman,常规"4&amp;"宋体,常规"月&amp;"Times New Roman,常规"31&amp;"宋体,常规"日&amp;C&amp;"宋体,常规"&amp;10评估人员：杨彦 柏南林 刘彩雄 梁瀚元&amp;R&amp;"宋体,常规"&amp;10共&amp;N页第&amp;P页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1"/>
    <pageSetUpPr fitToPage="1"/>
  </sheetPr>
  <dimension ref="A1:G24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I14" sqref="I14"/>
    </sheetView>
  </sheetViews>
  <sheetFormatPr defaultColWidth="9" defaultRowHeight="15.75" customHeight="1" outlineLevelCol="6"/>
  <cols>
    <col min="1" max="1" width="6" style="39" customWidth="1"/>
    <col min="2" max="2" width="25.125" style="39" customWidth="1"/>
    <col min="3" max="3" width="11.875" style="39" customWidth="1"/>
    <col min="4" max="4" width="16.875" style="39" customWidth="1"/>
    <col min="5" max="5" width="17.375" style="39" customWidth="1"/>
    <col min="6" max="6" width="17.75" style="39" customWidth="1"/>
    <col min="7" max="7" width="16.75" style="39" customWidth="1"/>
    <col min="8" max="16384" width="9" style="39"/>
  </cols>
  <sheetData>
    <row r="1" s="37" customFormat="1" ht="30" customHeight="1" spans="1:7">
      <c r="A1" s="40" t="s">
        <v>301</v>
      </c>
      <c r="B1" s="41"/>
      <c r="C1" s="41"/>
      <c r="D1" s="41"/>
      <c r="E1" s="41"/>
      <c r="F1" s="41"/>
      <c r="G1" s="41"/>
    </row>
    <row r="2" ht="14.1" customHeight="1" spans="1:7">
      <c r="A2" s="42" t="e">
        <f>#REF!</f>
        <v>#REF!</v>
      </c>
      <c r="B2" s="43"/>
      <c r="C2" s="43"/>
      <c r="D2" s="43"/>
      <c r="E2" s="43"/>
      <c r="F2" s="43"/>
      <c r="G2" s="44"/>
    </row>
    <row r="3" ht="14.1" customHeight="1" spans="1:7">
      <c r="A3" s="43"/>
      <c r="B3" s="43"/>
      <c r="C3" s="43"/>
      <c r="D3" s="43"/>
      <c r="E3" s="43"/>
      <c r="F3" s="43"/>
      <c r="G3" s="45" t="s">
        <v>302</v>
      </c>
    </row>
    <row r="4" customHeight="1" spans="1:7">
      <c r="A4" s="46" t="e">
        <f>#REF!</f>
        <v>#REF!</v>
      </c>
      <c r="B4" s="46"/>
      <c r="C4" s="46"/>
      <c r="D4" s="46"/>
      <c r="G4" s="47" t="s">
        <v>3</v>
      </c>
    </row>
    <row r="5" s="38" customFormat="1" ht="18" customHeight="1" spans="1:7">
      <c r="A5" s="48" t="s">
        <v>5</v>
      </c>
      <c r="B5" s="48" t="s">
        <v>287</v>
      </c>
      <c r="C5" s="48" t="s">
        <v>103</v>
      </c>
      <c r="D5" s="48" t="s">
        <v>102</v>
      </c>
      <c r="E5" s="49" t="s">
        <v>92</v>
      </c>
      <c r="F5" s="48" t="s">
        <v>93</v>
      </c>
      <c r="G5" s="48" t="s">
        <v>8</v>
      </c>
    </row>
    <row r="6" ht="18" customHeight="1" spans="1:7">
      <c r="A6" s="50">
        <v>1</v>
      </c>
      <c r="B6" s="51" t="s">
        <v>303</v>
      </c>
      <c r="C6" s="50"/>
      <c r="D6" s="52" t="s">
        <v>303</v>
      </c>
      <c r="E6" s="53">
        <v>4010605.76</v>
      </c>
      <c r="F6" s="53">
        <v>4010605.76</v>
      </c>
      <c r="G6" s="54"/>
    </row>
    <row r="7" ht="18" customHeight="1" spans="1:7">
      <c r="A7" s="50">
        <v>2</v>
      </c>
      <c r="B7" s="51" t="s">
        <v>304</v>
      </c>
      <c r="C7" s="50"/>
      <c r="D7" s="52" t="s">
        <v>304</v>
      </c>
      <c r="E7" s="53">
        <v>7622635.9</v>
      </c>
      <c r="F7" s="53">
        <v>7622635.9</v>
      </c>
      <c r="G7" s="54"/>
    </row>
    <row r="8" ht="18" customHeight="1" spans="1:7">
      <c r="A8" s="48"/>
      <c r="B8" s="51"/>
      <c r="C8" s="50"/>
      <c r="D8" s="52"/>
      <c r="E8" s="53"/>
      <c r="F8" s="53"/>
      <c r="G8" s="54"/>
    </row>
    <row r="9" ht="18" customHeight="1" spans="1:7">
      <c r="A9" s="50"/>
      <c r="B9" s="51"/>
      <c r="C9" s="50"/>
      <c r="D9" s="52"/>
      <c r="E9" s="53"/>
      <c r="F9" s="53"/>
      <c r="G9" s="54"/>
    </row>
    <row r="10" ht="18" customHeight="1" spans="1:7">
      <c r="A10" s="50"/>
      <c r="B10" s="51"/>
      <c r="C10" s="50"/>
      <c r="D10" s="52"/>
      <c r="E10" s="53"/>
      <c r="F10" s="53"/>
      <c r="G10" s="54"/>
    </row>
    <row r="11" ht="18" customHeight="1" spans="1:7">
      <c r="A11" s="50"/>
      <c r="B11" s="51"/>
      <c r="C11" s="50"/>
      <c r="D11" s="52"/>
      <c r="E11" s="53"/>
      <c r="F11" s="53"/>
      <c r="G11" s="54"/>
    </row>
    <row r="12" ht="18" customHeight="1" spans="1:7">
      <c r="A12" s="50"/>
      <c r="B12" s="51"/>
      <c r="C12" s="50"/>
      <c r="D12" s="52"/>
      <c r="E12" s="53"/>
      <c r="F12" s="53"/>
      <c r="G12" s="54"/>
    </row>
    <row r="13" ht="18" customHeight="1" spans="1:7">
      <c r="A13" s="50"/>
      <c r="B13" s="51"/>
      <c r="C13" s="50"/>
      <c r="D13" s="52"/>
      <c r="E13" s="53"/>
      <c r="F13" s="53"/>
      <c r="G13" s="54"/>
    </row>
    <row r="14" ht="18" customHeight="1" spans="1:7">
      <c r="A14" s="55"/>
      <c r="B14" s="56"/>
      <c r="C14" s="55"/>
      <c r="D14" s="57"/>
      <c r="E14" s="58"/>
      <c r="F14" s="53"/>
      <c r="G14" s="54"/>
    </row>
    <row r="15" ht="18" customHeight="1" spans="1:7">
      <c r="A15" s="55"/>
      <c r="B15" s="56"/>
      <c r="C15" s="55"/>
      <c r="D15" s="57"/>
      <c r="E15" s="58"/>
      <c r="F15" s="53"/>
      <c r="G15" s="54"/>
    </row>
    <row r="16" ht="18" customHeight="1" spans="1:7">
      <c r="A16" s="55"/>
      <c r="B16" s="56"/>
      <c r="C16" s="55"/>
      <c r="D16" s="57"/>
      <c r="E16" s="58"/>
      <c r="F16" s="53"/>
      <c r="G16" s="54"/>
    </row>
    <row r="17" ht="18" customHeight="1" spans="1:7">
      <c r="A17" s="50"/>
      <c r="B17" s="59"/>
      <c r="C17" s="60"/>
      <c r="D17" s="50"/>
      <c r="E17" s="53"/>
      <c r="F17" s="53"/>
      <c r="G17" s="54"/>
    </row>
    <row r="18" ht="18" customHeight="1" spans="1:7">
      <c r="A18" s="50"/>
      <c r="B18" s="59"/>
      <c r="C18" s="60"/>
      <c r="D18" s="50"/>
      <c r="E18" s="53"/>
      <c r="F18" s="53"/>
      <c r="G18" s="54"/>
    </row>
    <row r="19" ht="18" customHeight="1" spans="1:7">
      <c r="A19" s="50"/>
      <c r="B19" s="59"/>
      <c r="C19" s="60"/>
      <c r="D19" s="50"/>
      <c r="E19" s="53"/>
      <c r="F19" s="53"/>
      <c r="G19" s="54"/>
    </row>
    <row r="20" ht="18" customHeight="1" spans="1:7">
      <c r="A20" s="50"/>
      <c r="B20" s="59"/>
      <c r="C20" s="60"/>
      <c r="D20" s="50"/>
      <c r="E20" s="53"/>
      <c r="F20" s="53"/>
      <c r="G20" s="54"/>
    </row>
    <row r="21" ht="18" customHeight="1" spans="1:7">
      <c r="A21" s="50"/>
      <c r="B21" s="59"/>
      <c r="C21" s="60"/>
      <c r="D21" s="50"/>
      <c r="E21" s="53"/>
      <c r="F21" s="53"/>
      <c r="G21" s="54"/>
    </row>
    <row r="22" ht="18" customHeight="1" spans="1:7">
      <c r="A22" s="50"/>
      <c r="B22" s="59"/>
      <c r="C22" s="60"/>
      <c r="D22" s="50"/>
      <c r="E22" s="53"/>
      <c r="F22" s="53"/>
      <c r="G22" s="54"/>
    </row>
    <row r="23" ht="18" customHeight="1" spans="1:7">
      <c r="A23" s="50"/>
      <c r="B23" s="59"/>
      <c r="C23" s="60"/>
      <c r="D23" s="50"/>
      <c r="E23" s="53"/>
      <c r="F23" s="53"/>
      <c r="G23" s="54"/>
    </row>
    <row r="24" ht="18" customHeight="1" spans="1:7">
      <c r="A24" s="61" t="s">
        <v>154</v>
      </c>
      <c r="B24" s="52"/>
      <c r="C24" s="60"/>
      <c r="D24" s="50"/>
      <c r="E24" s="53">
        <f>SUM(E6:E23)</f>
        <v>11633241.66</v>
      </c>
      <c r="F24" s="53">
        <f>SUM(F6:F23)</f>
        <v>11633241.66</v>
      </c>
      <c r="G24" s="54"/>
    </row>
  </sheetData>
  <mergeCells count="4">
    <mergeCell ref="A1:G1"/>
    <mergeCell ref="A2:G2"/>
    <mergeCell ref="A4:D4"/>
    <mergeCell ref="A24:B24"/>
  </mergeCells>
  <printOptions horizontalCentered="1"/>
  <pageMargins left="0.98" right="0.98" top="0.87" bottom="0.87" header="1.06" footer="0.51"/>
  <pageSetup paperSize="9" fitToHeight="0" orientation="landscape"/>
  <headerFooter alignWithMargins="0">
    <oddFooter>&amp;L&amp;"宋体,常规"&amp;10被评估单位填表人&amp;"Times New Roman,常规":&amp;"宋体,常规"钟贞
填表日期：&amp;"Times New Roman,常规"2016&amp;"宋体,常规"年&amp;"Times New Roman,常规"4&amp;"宋体,常规"月&amp;"Times New Roman,常规"31&amp;"宋体,常规"日&amp;C&amp;"宋体,常规"&amp;10评估人员：杨彦 柏南林 刘彩雄 梁瀚元&amp;R&amp;"宋体,常规"&amp;10共&amp;N页第&amp;P页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8.25" defaultRowHeight="12.75" outlineLevelCol="2"/>
  <cols>
    <col min="1" max="1" width="26.875" style="27" customWidth="1"/>
    <col min="2" max="2" width="1.25" style="27" customWidth="1"/>
    <col min="3" max="3" width="28.875" style="27" customWidth="1"/>
    <col min="4" max="16384" width="8.25" style="27"/>
  </cols>
  <sheetData>
    <row r="1" ht="15.75" spans="1:1">
      <c r="A1" t="s">
        <v>305</v>
      </c>
    </row>
    <row r="2" ht="13.5" spans="1:1">
      <c r="A2" s="28" t="s">
        <v>306</v>
      </c>
    </row>
    <row r="3" ht="13.5" spans="1:3">
      <c r="A3" s="29" t="s">
        <v>307</v>
      </c>
      <c r="C3" s="30" t="s">
        <v>308</v>
      </c>
    </row>
    <row r="4" spans="1:1">
      <c r="A4" s="29">
        <v>3</v>
      </c>
    </row>
    <row r="6" ht="13.5"/>
    <row r="7" spans="1:1">
      <c r="A7" s="31" t="s">
        <v>309</v>
      </c>
    </row>
    <row r="8" spans="1:1">
      <c r="A8" s="32" t="s">
        <v>310</v>
      </c>
    </row>
    <row r="9" spans="1:1">
      <c r="A9" s="33" t="s">
        <v>311</v>
      </c>
    </row>
    <row r="10" spans="1:1">
      <c r="A10" s="32" t="s">
        <v>312</v>
      </c>
    </row>
    <row r="11" ht="13.5" spans="1:1">
      <c r="A11" s="34" t="s">
        <v>313</v>
      </c>
    </row>
    <row r="13" ht="13.5"/>
    <row r="14" ht="13.5" spans="1:1">
      <c r="A14" s="30" t="s">
        <v>314</v>
      </c>
    </row>
    <row r="16" ht="13.5"/>
    <row r="17" ht="13.5" spans="3:3">
      <c r="C17" s="30" t="s">
        <v>315</v>
      </c>
    </row>
    <row r="20" spans="1:1">
      <c r="A20" s="35" t="s">
        <v>316</v>
      </c>
    </row>
    <row r="26" ht="13.5" spans="3:3">
      <c r="C26" s="36" t="s">
        <v>317</v>
      </c>
    </row>
  </sheetData>
  <sheetProtection password="8863" sheet="1" objects="1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L12" sqref="L12"/>
    </sheetView>
  </sheetViews>
  <sheetFormatPr defaultColWidth="9" defaultRowHeight="15.75"/>
  <cols>
    <col min="1" max="1" width="4.75" customWidth="1"/>
    <col min="2" max="2" width="14.625" customWidth="1"/>
    <col min="3" max="3" width="15" customWidth="1"/>
    <col min="4" max="4" width="14.5" customWidth="1"/>
    <col min="8" max="8" width="9.5" customWidth="1"/>
    <col min="9" max="9" width="6.375" customWidth="1"/>
  </cols>
  <sheetData>
    <row r="1" ht="22.5" spans="1:9">
      <c r="A1" s="1" t="s">
        <v>318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5</v>
      </c>
      <c r="B2" s="2" t="s">
        <v>179</v>
      </c>
      <c r="C2" s="2" t="s">
        <v>319</v>
      </c>
      <c r="D2" s="2" t="s">
        <v>320</v>
      </c>
      <c r="E2" s="2" t="s">
        <v>321</v>
      </c>
      <c r="F2" s="2" t="s">
        <v>322</v>
      </c>
      <c r="G2" s="2" t="s">
        <v>323</v>
      </c>
      <c r="H2" s="2" t="s">
        <v>324</v>
      </c>
      <c r="I2" s="25" t="s">
        <v>8</v>
      </c>
    </row>
    <row r="3" spans="1:9">
      <c r="A3" s="3"/>
      <c r="B3" s="3"/>
      <c r="C3" s="3"/>
      <c r="D3" s="3"/>
      <c r="E3" s="3"/>
      <c r="F3" s="3"/>
      <c r="G3" s="3"/>
      <c r="H3" s="3"/>
      <c r="I3" s="6"/>
    </row>
    <row r="4" ht="65.25" customHeight="1" spans="1:9">
      <c r="A4" s="4">
        <v>1</v>
      </c>
      <c r="B4" s="5" t="s">
        <v>186</v>
      </c>
      <c r="C4" s="6" t="s">
        <v>325</v>
      </c>
      <c r="D4" s="7">
        <v>43434</v>
      </c>
      <c r="E4" s="6" t="s">
        <v>326</v>
      </c>
      <c r="F4" s="8" t="s">
        <v>327</v>
      </c>
      <c r="G4" s="6" t="s">
        <v>328</v>
      </c>
      <c r="H4" s="9">
        <v>25244.14</v>
      </c>
      <c r="I4" s="10"/>
    </row>
    <row r="5" spans="1:9">
      <c r="A5" s="4"/>
      <c r="B5" s="10"/>
      <c r="C5" s="10"/>
      <c r="D5" s="10"/>
      <c r="E5" s="10"/>
      <c r="F5" s="11"/>
      <c r="G5" s="11"/>
      <c r="H5" s="12"/>
      <c r="I5" s="10"/>
    </row>
    <row r="6" spans="1:9">
      <c r="A6" s="4"/>
      <c r="B6" s="4"/>
      <c r="C6" s="13"/>
      <c r="D6" s="14"/>
      <c r="E6" s="4"/>
      <c r="F6" s="15"/>
      <c r="G6" s="16"/>
      <c r="H6" s="17"/>
      <c r="I6" s="14"/>
    </row>
    <row r="7" spans="1:9">
      <c r="A7" s="4"/>
      <c r="B7" s="4"/>
      <c r="C7" s="13"/>
      <c r="D7" s="14"/>
      <c r="E7" s="4"/>
      <c r="F7" s="15"/>
      <c r="G7" s="16"/>
      <c r="H7" s="17"/>
      <c r="I7" s="14"/>
    </row>
    <row r="8" spans="1:9">
      <c r="A8" s="4"/>
      <c r="B8" s="4"/>
      <c r="C8" s="13"/>
      <c r="D8" s="14"/>
      <c r="E8" s="4"/>
      <c r="F8" s="15"/>
      <c r="G8" s="16"/>
      <c r="H8" s="18"/>
      <c r="I8" s="14"/>
    </row>
    <row r="9" spans="1:9">
      <c r="A9" s="4"/>
      <c r="B9" s="4"/>
      <c r="C9" s="14"/>
      <c r="D9" s="14"/>
      <c r="E9" s="4"/>
      <c r="F9" s="15"/>
      <c r="G9" s="16"/>
      <c r="H9" s="16"/>
      <c r="I9" s="14"/>
    </row>
    <row r="10" spans="1:9">
      <c r="A10" s="4"/>
      <c r="B10" s="4"/>
      <c r="C10" s="14"/>
      <c r="D10" s="14"/>
      <c r="E10" s="4"/>
      <c r="F10" s="15"/>
      <c r="G10" s="16"/>
      <c r="H10" s="16"/>
      <c r="I10" s="14"/>
    </row>
    <row r="11" spans="1:9">
      <c r="A11" s="4"/>
      <c r="B11" s="4"/>
      <c r="C11" s="14"/>
      <c r="D11" s="14"/>
      <c r="E11" s="4"/>
      <c r="F11" s="15"/>
      <c r="G11" s="16"/>
      <c r="H11" s="16"/>
      <c r="I11" s="14"/>
    </row>
    <row r="12" spans="1:9">
      <c r="A12" s="4"/>
      <c r="B12" s="4"/>
      <c r="C12" s="14"/>
      <c r="D12" s="14"/>
      <c r="E12" s="4"/>
      <c r="F12" s="15"/>
      <c r="G12" s="16"/>
      <c r="H12" s="16"/>
      <c r="I12" s="14"/>
    </row>
    <row r="13" spans="1:9">
      <c r="A13" s="4"/>
      <c r="B13" s="4"/>
      <c r="C13" s="14"/>
      <c r="D13" s="14"/>
      <c r="E13" s="4"/>
      <c r="F13" s="15"/>
      <c r="G13" s="16"/>
      <c r="H13" s="16"/>
      <c r="I13" s="14"/>
    </row>
    <row r="14" spans="1:9">
      <c r="A14" s="19" t="s">
        <v>329</v>
      </c>
      <c r="B14" s="20"/>
      <c r="C14" s="21"/>
      <c r="D14" s="14"/>
      <c r="E14" s="4"/>
      <c r="F14" s="14"/>
      <c r="G14" s="14"/>
      <c r="H14" s="22"/>
      <c r="I14" s="14"/>
    </row>
    <row r="15" spans="1:9">
      <c r="A15" s="23"/>
      <c r="B15" s="23"/>
      <c r="C15" s="24"/>
      <c r="D15" s="24"/>
      <c r="E15" s="24"/>
      <c r="F15" s="24"/>
      <c r="G15" s="24"/>
      <c r="H15" s="24"/>
      <c r="I15" s="26"/>
    </row>
  </sheetData>
  <mergeCells count="11">
    <mergeCell ref="A1:I1"/>
    <mergeCell ref="A14:C1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>
    <oddFooter>&amp;L&amp;"宋体,常规"&amp;11被评估单位填表人: 廖苏宁  
填表日期:2019年11月4日&amp;C&amp;"宋体,常规"&amp;11评估人员：杨彦 陈金名 赵雪英&amp;R&amp;"宋体,常规"&amp;11共&amp;N页第&amp;P页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4" workbookViewId="0">
      <selection activeCell="A1" sqref="A1"/>
    </sheetView>
  </sheetViews>
  <sheetFormatPr defaultColWidth="7" defaultRowHeight="18" customHeight="1"/>
  <cols>
    <col min="1" max="1" width="21.375" style="256" customWidth="1"/>
    <col min="2" max="2" width="4.5" style="257" customWidth="1"/>
    <col min="3" max="4" width="17.125" style="258" customWidth="1"/>
    <col min="5" max="5" width="8.375" style="256" customWidth="1"/>
    <col min="6" max="6" width="23" style="256" customWidth="1"/>
    <col min="7" max="7" width="4.625" style="257" customWidth="1"/>
    <col min="8" max="9" width="20.5" style="258" customWidth="1"/>
    <col min="10" max="10" width="15.625" style="256" customWidth="1"/>
    <col min="11" max="16384" width="7" style="256"/>
  </cols>
  <sheetData>
    <row r="1" s="252" customFormat="1" customHeight="1" spans="1:10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</row>
    <row r="2" s="252" customFormat="1" customHeight="1" spans="1:10">
      <c r="A2" s="261" t="s">
        <v>1</v>
      </c>
      <c r="B2" s="260"/>
      <c r="C2" s="260"/>
      <c r="D2" s="260"/>
      <c r="E2" s="260"/>
      <c r="F2" s="260"/>
      <c r="G2" s="260"/>
      <c r="H2" s="260"/>
      <c r="I2" s="260"/>
      <c r="J2" s="260"/>
    </row>
    <row r="3" s="253" customFormat="1" customHeight="1" spans="1:10">
      <c r="A3" s="262" t="s">
        <v>2</v>
      </c>
      <c r="B3" s="262"/>
      <c r="C3" s="262"/>
      <c r="D3" s="262"/>
      <c r="E3" s="262"/>
      <c r="F3" s="262"/>
      <c r="G3" s="262"/>
      <c r="H3" s="262"/>
      <c r="I3" s="262"/>
      <c r="J3" s="262"/>
    </row>
    <row r="4" customHeight="1" spans="1:10">
      <c r="A4" s="263" t="e">
        <v>#REF!</v>
      </c>
      <c r="B4" s="264"/>
      <c r="C4" s="264"/>
      <c r="E4" s="265"/>
      <c r="J4" s="295" t="s">
        <v>3</v>
      </c>
    </row>
    <row r="5" s="254" customFormat="1" customHeight="1" spans="1:10">
      <c r="A5" s="266" t="s">
        <v>4</v>
      </c>
      <c r="B5" s="266" t="s">
        <v>5</v>
      </c>
      <c r="C5" s="266" t="s">
        <v>6</v>
      </c>
      <c r="D5" s="266" t="s">
        <v>7</v>
      </c>
      <c r="E5" s="267" t="s">
        <v>8</v>
      </c>
      <c r="F5" s="268" t="s">
        <v>9</v>
      </c>
      <c r="G5" s="266" t="s">
        <v>5</v>
      </c>
      <c r="H5" s="266" t="s">
        <v>6</v>
      </c>
      <c r="I5" s="266" t="s">
        <v>7</v>
      </c>
      <c r="J5" s="266" t="s">
        <v>8</v>
      </c>
    </row>
    <row r="6" s="255" customFormat="1" customHeight="1" spans="1:10">
      <c r="A6" s="269" t="s">
        <v>10</v>
      </c>
      <c r="B6" s="270">
        <v>1</v>
      </c>
      <c r="C6" s="271"/>
      <c r="D6" s="271"/>
      <c r="E6" s="272"/>
      <c r="F6" s="273" t="s">
        <v>11</v>
      </c>
      <c r="G6" s="274">
        <v>41</v>
      </c>
      <c r="H6" s="275"/>
      <c r="I6" s="275"/>
      <c r="J6" s="296"/>
    </row>
    <row r="7" s="255" customFormat="1" customHeight="1" spans="1:10">
      <c r="A7" s="276" t="s">
        <v>12</v>
      </c>
      <c r="B7" s="270">
        <v>2</v>
      </c>
      <c r="C7" s="277"/>
      <c r="D7" s="277"/>
      <c r="E7" s="272"/>
      <c r="F7" s="273" t="s">
        <v>13</v>
      </c>
      <c r="G7" s="274">
        <v>42</v>
      </c>
      <c r="H7" s="277"/>
      <c r="I7" s="277"/>
      <c r="J7" s="296"/>
    </row>
    <row r="8" s="255" customFormat="1" customHeight="1" spans="1:10">
      <c r="A8" s="276" t="s">
        <v>14</v>
      </c>
      <c r="B8" s="270">
        <v>3</v>
      </c>
      <c r="C8" s="277"/>
      <c r="D8" s="277"/>
      <c r="E8" s="278"/>
      <c r="F8" s="273" t="s">
        <v>15</v>
      </c>
      <c r="G8" s="274">
        <v>45</v>
      </c>
      <c r="H8" s="277"/>
      <c r="I8" s="277"/>
      <c r="J8" s="297"/>
    </row>
    <row r="9" s="255" customFormat="1" customHeight="1" spans="1:10">
      <c r="A9" s="276" t="s">
        <v>16</v>
      </c>
      <c r="B9" s="270">
        <v>4</v>
      </c>
      <c r="C9" s="277"/>
      <c r="D9" s="277"/>
      <c r="E9" s="278"/>
      <c r="F9" s="273" t="s">
        <v>17</v>
      </c>
      <c r="G9" s="274">
        <v>46</v>
      </c>
      <c r="H9" s="277"/>
      <c r="I9" s="277"/>
      <c r="J9" s="297"/>
    </row>
    <row r="10" s="255" customFormat="1" customHeight="1" spans="1:10">
      <c r="A10" s="276" t="s">
        <v>18</v>
      </c>
      <c r="B10" s="270">
        <v>5</v>
      </c>
      <c r="C10" s="277"/>
      <c r="D10" s="277"/>
      <c r="E10" s="272"/>
      <c r="F10" s="273" t="s">
        <v>19</v>
      </c>
      <c r="G10" s="274">
        <v>47</v>
      </c>
      <c r="H10" s="277"/>
      <c r="I10" s="277"/>
      <c r="J10" s="296"/>
    </row>
    <row r="11" s="255" customFormat="1" customHeight="1" spans="1:10">
      <c r="A11" s="276" t="s">
        <v>20</v>
      </c>
      <c r="B11" s="270">
        <v>6</v>
      </c>
      <c r="C11" s="277"/>
      <c r="D11" s="277"/>
      <c r="E11" s="272"/>
      <c r="F11" s="273" t="s">
        <v>21</v>
      </c>
      <c r="G11" s="274">
        <v>48</v>
      </c>
      <c r="H11" s="277"/>
      <c r="I11" s="277"/>
      <c r="J11" s="296"/>
    </row>
    <row r="12" s="255" customFormat="1" customHeight="1" spans="1:10">
      <c r="A12" s="276" t="s">
        <v>22</v>
      </c>
      <c r="B12" s="270">
        <v>7</v>
      </c>
      <c r="C12" s="277"/>
      <c r="D12" s="277"/>
      <c r="E12" s="272"/>
      <c r="F12" s="273" t="s">
        <v>23</v>
      </c>
      <c r="G12" s="274">
        <v>49</v>
      </c>
      <c r="H12" s="277"/>
      <c r="I12" s="277"/>
      <c r="J12" s="296"/>
    </row>
    <row r="13" s="255" customFormat="1" customHeight="1" spans="1:10">
      <c r="A13" s="276" t="s">
        <v>24</v>
      </c>
      <c r="B13" s="270">
        <v>8</v>
      </c>
      <c r="C13" s="275"/>
      <c r="D13" s="275"/>
      <c r="E13" s="272"/>
      <c r="F13" s="273" t="s">
        <v>25</v>
      </c>
      <c r="G13" s="274">
        <v>50</v>
      </c>
      <c r="H13" s="277"/>
      <c r="I13" s="277"/>
      <c r="J13" s="296"/>
    </row>
    <row r="14" s="255" customFormat="1" customHeight="1" spans="1:10">
      <c r="A14" s="276" t="s">
        <v>26</v>
      </c>
      <c r="B14" s="270">
        <v>9</v>
      </c>
      <c r="C14" s="275"/>
      <c r="D14" s="275"/>
      <c r="E14" s="278"/>
      <c r="F14" s="273" t="s">
        <v>27</v>
      </c>
      <c r="G14" s="274">
        <v>51</v>
      </c>
      <c r="H14" s="277"/>
      <c r="I14" s="277"/>
      <c r="J14" s="297"/>
    </row>
    <row r="15" s="255" customFormat="1" customHeight="1" spans="1:10">
      <c r="A15" s="276" t="s">
        <v>28</v>
      </c>
      <c r="B15" s="270">
        <v>10</v>
      </c>
      <c r="C15" s="275"/>
      <c r="D15" s="275"/>
      <c r="E15" s="278"/>
      <c r="F15" s="273" t="s">
        <v>29</v>
      </c>
      <c r="G15" s="274">
        <v>52</v>
      </c>
      <c r="H15" s="277"/>
      <c r="I15" s="277"/>
      <c r="J15" s="297"/>
    </row>
    <row r="16" s="255" customFormat="1" customHeight="1" spans="1:10">
      <c r="A16" s="276" t="s">
        <v>30</v>
      </c>
      <c r="B16" s="270">
        <v>11</v>
      </c>
      <c r="C16" s="275"/>
      <c r="D16" s="275"/>
      <c r="E16" s="278"/>
      <c r="F16" s="273" t="s">
        <v>31</v>
      </c>
      <c r="G16" s="274">
        <v>53</v>
      </c>
      <c r="H16" s="277"/>
      <c r="I16" s="277"/>
      <c r="J16" s="297"/>
    </row>
    <row r="17" s="255" customFormat="1" customHeight="1" spans="1:10">
      <c r="A17" s="276" t="s">
        <v>32</v>
      </c>
      <c r="B17" s="270">
        <v>12</v>
      </c>
      <c r="C17" s="275"/>
      <c r="D17" s="275"/>
      <c r="E17" s="278"/>
      <c r="F17" s="273" t="s">
        <v>33</v>
      </c>
      <c r="G17" s="274">
        <v>54</v>
      </c>
      <c r="H17" s="277"/>
      <c r="I17" s="277"/>
      <c r="J17" s="297"/>
    </row>
    <row r="18" s="255" customFormat="1" customHeight="1" spans="1:10">
      <c r="A18" s="276" t="s">
        <v>20</v>
      </c>
      <c r="B18" s="270">
        <v>13</v>
      </c>
      <c r="C18" s="275"/>
      <c r="D18" s="275"/>
      <c r="E18" s="278"/>
      <c r="F18" s="273" t="s">
        <v>34</v>
      </c>
      <c r="G18" s="274">
        <v>52</v>
      </c>
      <c r="H18" s="277"/>
      <c r="I18" s="277"/>
      <c r="J18" s="297"/>
    </row>
    <row r="19" s="255" customFormat="1" customHeight="1" spans="1:10">
      <c r="A19" s="276" t="s">
        <v>35</v>
      </c>
      <c r="B19" s="270">
        <v>14</v>
      </c>
      <c r="C19" s="277"/>
      <c r="D19" s="277"/>
      <c r="E19" s="278"/>
      <c r="F19" s="273" t="s">
        <v>36</v>
      </c>
      <c r="G19" s="274">
        <v>53</v>
      </c>
      <c r="H19" s="277"/>
      <c r="I19" s="277"/>
      <c r="J19" s="297"/>
    </row>
    <row r="20" s="255" customFormat="1" customHeight="1" spans="1:10">
      <c r="A20" s="276" t="s">
        <v>37</v>
      </c>
      <c r="B20" s="270">
        <v>15</v>
      </c>
      <c r="C20" s="275"/>
      <c r="D20" s="275"/>
      <c r="E20" s="278"/>
      <c r="F20" s="273" t="s">
        <v>38</v>
      </c>
      <c r="G20" s="274">
        <v>54</v>
      </c>
      <c r="H20" s="277"/>
      <c r="I20" s="277"/>
      <c r="J20" s="297"/>
    </row>
    <row r="21" s="255" customFormat="1" customHeight="1" spans="1:10">
      <c r="A21" s="276" t="s">
        <v>39</v>
      </c>
      <c r="B21" s="270">
        <v>16</v>
      </c>
      <c r="C21" s="275"/>
      <c r="D21" s="275"/>
      <c r="E21" s="278"/>
      <c r="F21" s="279" t="s">
        <v>40</v>
      </c>
      <c r="G21" s="274">
        <v>55</v>
      </c>
      <c r="H21" s="277">
        <f>SUM(H7:H20)</f>
        <v>0</v>
      </c>
      <c r="I21" s="277">
        <f>SUM(I7:I20)</f>
        <v>0</v>
      </c>
      <c r="J21" s="297"/>
    </row>
    <row r="22" s="255" customFormat="1" customHeight="1" spans="1:10">
      <c r="A22" s="276" t="s">
        <v>41</v>
      </c>
      <c r="B22" s="270">
        <v>17</v>
      </c>
      <c r="C22" s="275"/>
      <c r="D22" s="275"/>
      <c r="E22" s="278"/>
      <c r="F22" s="273"/>
      <c r="G22" s="274"/>
      <c r="H22" s="277"/>
      <c r="I22" s="277"/>
      <c r="J22" s="296"/>
    </row>
    <row r="23" s="255" customFormat="1" customHeight="1" spans="1:10">
      <c r="A23" s="276" t="s">
        <v>42</v>
      </c>
      <c r="B23" s="270">
        <v>18</v>
      </c>
      <c r="C23" s="275"/>
      <c r="D23" s="275"/>
      <c r="E23" s="278"/>
      <c r="F23" s="273"/>
      <c r="G23" s="274"/>
      <c r="H23" s="277"/>
      <c r="I23" s="277"/>
      <c r="J23" s="297"/>
    </row>
    <row r="24" s="255" customFormat="1" customHeight="1" spans="1:10">
      <c r="A24" s="276" t="s">
        <v>43</v>
      </c>
      <c r="B24" s="270">
        <v>19</v>
      </c>
      <c r="C24" s="275"/>
      <c r="D24" s="275"/>
      <c r="E24" s="278"/>
      <c r="F24" s="273" t="s">
        <v>44</v>
      </c>
      <c r="G24" s="274">
        <v>56</v>
      </c>
      <c r="H24" s="277"/>
      <c r="I24" s="277"/>
      <c r="J24" s="297"/>
    </row>
    <row r="25" s="255" customFormat="1" customHeight="1" spans="1:10">
      <c r="A25" s="280" t="s">
        <v>45</v>
      </c>
      <c r="B25" s="270">
        <v>20</v>
      </c>
      <c r="C25" s="275">
        <f>SUM(C7:C9,C12:C16,C19:C24)</f>
        <v>0</v>
      </c>
      <c r="D25" s="275">
        <f>SUM(D7:D9,D12:D16,D19:D24)</f>
        <v>0</v>
      </c>
      <c r="E25" s="278"/>
      <c r="F25" s="273" t="s">
        <v>46</v>
      </c>
      <c r="G25" s="274">
        <v>57</v>
      </c>
      <c r="H25" s="277"/>
      <c r="I25" s="277"/>
      <c r="J25" s="297"/>
    </row>
    <row r="26" s="255" customFormat="1" customHeight="1" spans="1:10">
      <c r="A26" s="281" t="s">
        <v>47</v>
      </c>
      <c r="B26" s="270">
        <v>21</v>
      </c>
      <c r="C26" s="275"/>
      <c r="D26" s="275"/>
      <c r="E26" s="278"/>
      <c r="F26" s="273" t="s">
        <v>48</v>
      </c>
      <c r="G26" s="274">
        <v>58</v>
      </c>
      <c r="H26" s="277"/>
      <c r="I26" s="277"/>
      <c r="J26" s="296"/>
    </row>
    <row r="27" s="255" customFormat="1" customHeight="1" spans="1:10">
      <c r="A27" s="276" t="s">
        <v>49</v>
      </c>
      <c r="B27" s="270">
        <v>22</v>
      </c>
      <c r="C27" s="275"/>
      <c r="D27" s="275"/>
      <c r="E27" s="278"/>
      <c r="F27" s="273" t="s">
        <v>50</v>
      </c>
      <c r="G27" s="274">
        <v>59</v>
      </c>
      <c r="H27" s="277"/>
      <c r="I27" s="277"/>
      <c r="J27" s="296"/>
    </row>
    <row r="28" s="255" customFormat="1" customHeight="1" spans="1:10">
      <c r="A28" s="276" t="s">
        <v>51</v>
      </c>
      <c r="B28" s="270">
        <v>23</v>
      </c>
      <c r="C28" s="275"/>
      <c r="D28" s="275"/>
      <c r="E28" s="272"/>
      <c r="F28" s="273" t="s">
        <v>52</v>
      </c>
      <c r="G28" s="274">
        <v>60</v>
      </c>
      <c r="H28" s="275"/>
      <c r="I28" s="275"/>
      <c r="J28" s="296"/>
    </row>
    <row r="29" s="255" customFormat="1" customHeight="1" spans="1:10">
      <c r="A29" s="276" t="s">
        <v>53</v>
      </c>
      <c r="B29" s="270">
        <v>24</v>
      </c>
      <c r="C29" s="275"/>
      <c r="D29" s="275"/>
      <c r="E29" s="272"/>
      <c r="F29" s="273" t="s">
        <v>54</v>
      </c>
      <c r="G29" s="274">
        <v>61</v>
      </c>
      <c r="H29" s="275"/>
      <c r="I29" s="275"/>
      <c r="J29" s="296"/>
    </row>
    <row r="30" s="255" customFormat="1" customHeight="1" spans="1:10">
      <c r="A30" s="276" t="s">
        <v>55</v>
      </c>
      <c r="B30" s="270">
        <v>25</v>
      </c>
      <c r="C30" s="275"/>
      <c r="D30" s="275"/>
      <c r="E30" s="272"/>
      <c r="F30" s="279" t="s">
        <v>56</v>
      </c>
      <c r="G30" s="274">
        <v>62</v>
      </c>
      <c r="H30" s="277">
        <f>SUM(H24:H29)</f>
        <v>0</v>
      </c>
      <c r="I30" s="277">
        <f>SUM(I24:I29)</f>
        <v>0</v>
      </c>
      <c r="J30" s="296"/>
    </row>
    <row r="31" s="255" customFormat="1" customHeight="1" spans="1:10">
      <c r="A31" s="276" t="s">
        <v>57</v>
      </c>
      <c r="B31" s="270">
        <v>26</v>
      </c>
      <c r="C31" s="275"/>
      <c r="D31" s="275"/>
      <c r="E31" s="272"/>
      <c r="F31" s="273"/>
      <c r="G31" s="274"/>
      <c r="H31" s="277"/>
      <c r="I31" s="277"/>
      <c r="J31" s="296"/>
    </row>
    <row r="32" s="255" customFormat="1" customHeight="1" spans="1:10">
      <c r="A32" s="276" t="s">
        <v>58</v>
      </c>
      <c r="B32" s="270">
        <v>27</v>
      </c>
      <c r="C32" s="275"/>
      <c r="D32" s="275"/>
      <c r="E32" s="272"/>
      <c r="F32" s="282" t="s">
        <v>59</v>
      </c>
      <c r="G32" s="274">
        <v>63</v>
      </c>
      <c r="H32" s="283">
        <f>H21+H30</f>
        <v>0</v>
      </c>
      <c r="I32" s="283">
        <f>I21+I30</f>
        <v>0</v>
      </c>
      <c r="J32" s="298"/>
    </row>
    <row r="33" s="255" customFormat="1" customHeight="1" spans="1:10">
      <c r="A33" s="276" t="s">
        <v>60</v>
      </c>
      <c r="B33" s="270">
        <v>28</v>
      </c>
      <c r="C33" s="275"/>
      <c r="D33" s="275"/>
      <c r="E33" s="272"/>
      <c r="F33" s="273"/>
      <c r="G33" s="274"/>
      <c r="H33" s="277"/>
      <c r="I33" s="277"/>
      <c r="J33" s="296"/>
    </row>
    <row r="34" s="255" customFormat="1" customHeight="1" spans="1:10">
      <c r="A34" s="276" t="s">
        <v>61</v>
      </c>
      <c r="B34" s="270">
        <v>29</v>
      </c>
      <c r="C34" s="275"/>
      <c r="D34" s="275"/>
      <c r="E34" s="272"/>
      <c r="F34" s="273"/>
      <c r="G34" s="274"/>
      <c r="H34" s="277"/>
      <c r="I34" s="277"/>
      <c r="J34" s="296"/>
    </row>
    <row r="35" s="255" customFormat="1" customHeight="1" spans="1:10">
      <c r="A35" s="276" t="s">
        <v>62</v>
      </c>
      <c r="B35" s="270">
        <v>30</v>
      </c>
      <c r="C35" s="275"/>
      <c r="D35" s="275"/>
      <c r="E35" s="278"/>
      <c r="F35" s="273"/>
      <c r="G35" s="274"/>
      <c r="H35" s="277"/>
      <c r="I35" s="277"/>
      <c r="J35" s="296"/>
    </row>
    <row r="36" s="255" customFormat="1" customHeight="1" spans="1:10">
      <c r="A36" s="280" t="s">
        <v>63</v>
      </c>
      <c r="B36" s="270">
        <v>31</v>
      </c>
      <c r="C36" s="275">
        <f>SUM(C31,C32,C33,C34,C35)</f>
        <v>0</v>
      </c>
      <c r="D36" s="275">
        <f>SUM(D31,D32,D33,D34,D35)</f>
        <v>0</v>
      </c>
      <c r="E36" s="278"/>
      <c r="F36" s="273"/>
      <c r="G36" s="274"/>
      <c r="H36" s="277"/>
      <c r="I36" s="277"/>
      <c r="J36" s="296"/>
    </row>
    <row r="37" s="255" customFormat="1" customHeight="1" spans="1:10">
      <c r="A37" s="281" t="s">
        <v>64</v>
      </c>
      <c r="B37" s="270">
        <v>32</v>
      </c>
      <c r="C37" s="275">
        <f>SUM(C38:C39)</f>
        <v>0</v>
      </c>
      <c r="D37" s="275">
        <f>SUM(D38:D39)</f>
        <v>0</v>
      </c>
      <c r="E37" s="278"/>
      <c r="F37" s="273" t="s">
        <v>65</v>
      </c>
      <c r="G37" s="274">
        <v>64</v>
      </c>
      <c r="H37" s="275"/>
      <c r="I37" s="275"/>
      <c r="J37" s="296"/>
    </row>
    <row r="38" s="255" customFormat="1" customHeight="1" spans="1:10">
      <c r="A38" s="276" t="s">
        <v>66</v>
      </c>
      <c r="B38" s="270">
        <v>33</v>
      </c>
      <c r="C38" s="275"/>
      <c r="D38" s="275"/>
      <c r="E38" s="278"/>
      <c r="F38" s="273" t="s">
        <v>67</v>
      </c>
      <c r="G38" s="274">
        <v>65</v>
      </c>
      <c r="H38" s="277"/>
      <c r="I38" s="277"/>
      <c r="J38" s="296"/>
    </row>
    <row r="39" s="255" customFormat="1" customHeight="1" spans="1:10">
      <c r="A39" s="276" t="s">
        <v>68</v>
      </c>
      <c r="B39" s="270">
        <v>34</v>
      </c>
      <c r="C39" s="275"/>
      <c r="D39" s="275"/>
      <c r="E39" s="272"/>
      <c r="F39" s="273" t="s">
        <v>69</v>
      </c>
      <c r="G39" s="274">
        <v>66</v>
      </c>
      <c r="H39" s="277"/>
      <c r="I39" s="277"/>
      <c r="J39" s="296"/>
    </row>
    <row r="40" s="255" customFormat="1" customHeight="1" spans="1:10">
      <c r="A40" s="281" t="s">
        <v>70</v>
      </c>
      <c r="B40" s="270">
        <v>35</v>
      </c>
      <c r="C40" s="275">
        <f>SUM(C41:C42)</f>
        <v>0</v>
      </c>
      <c r="D40" s="275">
        <f>SUM(D41:D42)</f>
        <v>0</v>
      </c>
      <c r="E40" s="272"/>
      <c r="F40" s="273" t="s">
        <v>71</v>
      </c>
      <c r="G40" s="274">
        <v>67</v>
      </c>
      <c r="H40" s="275"/>
      <c r="I40" s="275"/>
      <c r="J40" s="296"/>
    </row>
    <row r="41" s="255" customFormat="1" customHeight="1" spans="1:10">
      <c r="A41" s="276" t="s">
        <v>72</v>
      </c>
      <c r="B41" s="270">
        <v>36</v>
      </c>
      <c r="C41" s="275"/>
      <c r="D41" s="275"/>
      <c r="E41" s="284"/>
      <c r="F41" s="273" t="s">
        <v>73</v>
      </c>
      <c r="G41" s="274">
        <v>68</v>
      </c>
      <c r="H41" s="277"/>
      <c r="I41" s="277"/>
      <c r="J41" s="297"/>
    </row>
    <row r="42" s="255" customFormat="1" customHeight="1" spans="1:10">
      <c r="A42" s="276" t="s">
        <v>74</v>
      </c>
      <c r="B42" s="270">
        <v>37</v>
      </c>
      <c r="C42" s="275"/>
      <c r="D42" s="275"/>
      <c r="E42" s="272"/>
      <c r="F42" s="285" t="s">
        <v>75</v>
      </c>
      <c r="G42" s="274">
        <v>69</v>
      </c>
      <c r="H42" s="277"/>
      <c r="I42" s="277"/>
      <c r="J42" s="297"/>
    </row>
    <row r="43" s="255" customFormat="1" customHeight="1" spans="1:10">
      <c r="A43" s="276" t="s">
        <v>76</v>
      </c>
      <c r="B43" s="270">
        <v>38</v>
      </c>
      <c r="C43" s="275"/>
      <c r="D43" s="275"/>
      <c r="E43" s="272"/>
      <c r="F43" s="273" t="s">
        <v>77</v>
      </c>
      <c r="G43" s="274">
        <v>70</v>
      </c>
      <c r="H43" s="277"/>
      <c r="I43" s="277"/>
      <c r="J43" s="297"/>
    </row>
    <row r="44" s="255" customFormat="1" customHeight="1" spans="1:10">
      <c r="A44" s="276" t="s">
        <v>78</v>
      </c>
      <c r="B44" s="270">
        <v>39</v>
      </c>
      <c r="C44" s="275"/>
      <c r="D44" s="275"/>
      <c r="E44" s="272"/>
      <c r="F44" s="286" t="s">
        <v>79</v>
      </c>
      <c r="G44" s="274">
        <v>71</v>
      </c>
      <c r="H44" s="287">
        <f>SUM(H38:H43)-H41</f>
        <v>0</v>
      </c>
      <c r="I44" s="287">
        <f>SUM(I38:I43)-I41</f>
        <v>0</v>
      </c>
      <c r="J44" s="299"/>
    </row>
    <row r="45" customHeight="1" spans="1:10">
      <c r="A45" s="288" t="s">
        <v>80</v>
      </c>
      <c r="B45" s="270">
        <v>40</v>
      </c>
      <c r="C45" s="289">
        <f>C25+C26+C36+C37+C40+C43+C44</f>
        <v>0</v>
      </c>
      <c r="D45" s="289">
        <f>D25+D26+D36+D37+D40+D43+D44</f>
        <v>0</v>
      </c>
      <c r="E45" s="290"/>
      <c r="F45" s="286" t="s">
        <v>81</v>
      </c>
      <c r="G45" s="270">
        <v>72</v>
      </c>
      <c r="H45" s="287">
        <f>H32+H44</f>
        <v>0</v>
      </c>
      <c r="I45" s="287">
        <f>I32+I44</f>
        <v>0</v>
      </c>
      <c r="J45" s="300"/>
    </row>
    <row r="46" customHeight="1" spans="1:10">
      <c r="A46" s="291"/>
      <c r="B46" s="270"/>
      <c r="C46" s="275"/>
      <c r="D46" s="275"/>
      <c r="E46" s="292"/>
      <c r="F46" s="273" t="s">
        <v>82</v>
      </c>
      <c r="G46" s="270">
        <v>73</v>
      </c>
      <c r="H46" s="275">
        <f>H45-C45</f>
        <v>0</v>
      </c>
      <c r="I46" s="275">
        <f>I45-D45</f>
        <v>0</v>
      </c>
      <c r="J46" s="301"/>
    </row>
    <row r="47" customHeight="1" spans="3:9">
      <c r="C47" s="293" t="s">
        <v>83</v>
      </c>
      <c r="D47" s="256"/>
      <c r="E47" s="255" t="s">
        <v>84</v>
      </c>
      <c r="H47" s="294" t="s">
        <v>85</v>
      </c>
      <c r="I47" s="256"/>
    </row>
  </sheetData>
  <mergeCells count="3">
    <mergeCell ref="A2:J2"/>
    <mergeCell ref="A3:J3"/>
    <mergeCell ref="A4:C4"/>
  </mergeCells>
  <hyperlinks>
    <hyperlink ref="A1" location="索引目录!C4" display="返回索引页"/>
  </hyperlinks>
  <pageMargins left="0.75" right="0.75" top="1" bottom="1" header="0.5" footer="0.5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1"/>
    <pageSetUpPr fitToPage="1"/>
  </sheetPr>
  <dimension ref="A1:J24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I14" sqref="I14"/>
    </sheetView>
  </sheetViews>
  <sheetFormatPr defaultColWidth="9" defaultRowHeight="15.75" customHeight="1"/>
  <cols>
    <col min="1" max="1" width="5.375" style="228" customWidth="1"/>
    <col min="2" max="2" width="19.375" style="228" customWidth="1"/>
    <col min="3" max="3" width="6.875" style="228" customWidth="1"/>
    <col min="4" max="6" width="12.375" style="228" customWidth="1"/>
    <col min="7" max="7" width="12.75" style="228" customWidth="1"/>
    <col min="8" max="8" width="10" style="228" customWidth="1"/>
    <col min="9" max="9" width="8.5" style="229" customWidth="1"/>
    <col min="10" max="10" width="9.75" style="228" customWidth="1"/>
    <col min="11" max="16384" width="9" style="228"/>
  </cols>
  <sheetData>
    <row r="1" s="226" customFormat="1" ht="30" customHeight="1" spans="1:10">
      <c r="A1" s="230" t="s">
        <v>86</v>
      </c>
      <c r="B1" s="230"/>
      <c r="C1" s="230"/>
      <c r="D1" s="230"/>
      <c r="E1" s="230"/>
      <c r="F1" s="230"/>
      <c r="G1" s="230"/>
      <c r="H1" s="230"/>
      <c r="I1" s="230"/>
      <c r="J1" s="230"/>
    </row>
    <row r="2" ht="14.1" customHeight="1" spans="1:10">
      <c r="A2" s="231" t="e">
        <f>#REF!</f>
        <v>#REF!</v>
      </c>
      <c r="B2" s="232"/>
      <c r="C2" s="232"/>
      <c r="D2" s="232"/>
      <c r="E2" s="232"/>
      <c r="F2" s="232"/>
      <c r="G2" s="232"/>
      <c r="H2" s="232"/>
      <c r="I2" s="232"/>
      <c r="J2" s="232"/>
    </row>
    <row r="3" ht="14.1" customHeight="1" spans="1:10">
      <c r="A3" s="232"/>
      <c r="B3" s="232"/>
      <c r="C3" s="232"/>
      <c r="D3" s="232"/>
      <c r="E3" s="232"/>
      <c r="F3" s="232"/>
      <c r="G3" s="233"/>
      <c r="H3" s="233"/>
      <c r="I3" s="249" t="s">
        <v>87</v>
      </c>
      <c r="J3" s="249"/>
    </row>
    <row r="4" customHeight="1" spans="1:10">
      <c r="A4" s="234" t="e">
        <f>#REF!</f>
        <v>#REF!</v>
      </c>
      <c r="H4" s="235" t="s">
        <v>3</v>
      </c>
      <c r="I4" s="235"/>
      <c r="J4" s="235"/>
    </row>
    <row r="5" s="227" customFormat="1" ht="20.1" customHeight="1" spans="1:10">
      <c r="A5" s="236" t="s">
        <v>5</v>
      </c>
      <c r="B5" s="236" t="s">
        <v>88</v>
      </c>
      <c r="C5" s="236" t="s">
        <v>89</v>
      </c>
      <c r="D5" s="236" t="s">
        <v>90</v>
      </c>
      <c r="E5" s="236" t="s">
        <v>91</v>
      </c>
      <c r="F5" s="236" t="s">
        <v>92</v>
      </c>
      <c r="G5" s="236" t="s">
        <v>93</v>
      </c>
      <c r="H5" s="236" t="s">
        <v>94</v>
      </c>
      <c r="I5" s="250" t="s">
        <v>95</v>
      </c>
      <c r="J5" s="236" t="s">
        <v>8</v>
      </c>
    </row>
    <row r="6" ht="20.1" customHeight="1" spans="1:10">
      <c r="A6" s="237">
        <v>1</v>
      </c>
      <c r="B6" s="236" t="s">
        <v>96</v>
      </c>
      <c r="C6" s="48" t="s">
        <v>97</v>
      </c>
      <c r="D6" s="238"/>
      <c r="E6" s="237"/>
      <c r="F6" s="238">
        <v>3843.37</v>
      </c>
      <c r="G6" s="238">
        <v>3843.37</v>
      </c>
      <c r="H6" s="238"/>
      <c r="I6" s="251"/>
      <c r="J6" s="241"/>
    </row>
    <row r="7" ht="20.1" customHeight="1" spans="1:10">
      <c r="A7" s="237"/>
      <c r="B7" s="48"/>
      <c r="C7" s="48"/>
      <c r="D7" s="239"/>
      <c r="E7" s="237"/>
      <c r="F7" s="240"/>
      <c r="G7" s="240"/>
      <c r="H7" s="238"/>
      <c r="I7" s="251"/>
      <c r="J7" s="241"/>
    </row>
    <row r="8" ht="20.1" customHeight="1" spans="1:10">
      <c r="A8" s="237"/>
      <c r="B8" s="236"/>
      <c r="C8" s="48"/>
      <c r="D8" s="238"/>
      <c r="E8" s="237"/>
      <c r="F8" s="238"/>
      <c r="G8" s="238"/>
      <c r="H8" s="238"/>
      <c r="I8" s="251"/>
      <c r="J8" s="241"/>
    </row>
    <row r="9" ht="20.1" customHeight="1" spans="1:10">
      <c r="A9" s="241"/>
      <c r="B9" s="242"/>
      <c r="C9" s="237"/>
      <c r="D9" s="238"/>
      <c r="E9" s="237"/>
      <c r="F9" s="238"/>
      <c r="G9" s="238"/>
      <c r="H9" s="238"/>
      <c r="I9" s="251" t="str">
        <f t="shared" ref="I9:I22" si="0">IF(ISERROR(H9/F9*100),"",H9/F9*100)</f>
        <v/>
      </c>
      <c r="J9" s="241"/>
    </row>
    <row r="10" ht="20.1" customHeight="1" spans="1:10">
      <c r="A10" s="241"/>
      <c r="B10" s="242"/>
      <c r="C10" s="237"/>
      <c r="D10" s="238"/>
      <c r="E10" s="237"/>
      <c r="F10" s="238"/>
      <c r="G10" s="238"/>
      <c r="H10" s="238"/>
      <c r="I10" s="251" t="str">
        <f t="shared" si="0"/>
        <v/>
      </c>
      <c r="J10" s="241"/>
    </row>
    <row r="11" ht="20.1" customHeight="1" spans="1:10">
      <c r="A11" s="241"/>
      <c r="B11" s="243"/>
      <c r="C11" s="237"/>
      <c r="D11" s="238"/>
      <c r="E11" s="237"/>
      <c r="F11" s="238"/>
      <c r="G11" s="238"/>
      <c r="H11" s="238"/>
      <c r="I11" s="251" t="str">
        <f t="shared" si="0"/>
        <v/>
      </c>
      <c r="J11" s="241"/>
    </row>
    <row r="12" ht="20.1" customHeight="1" spans="1:10">
      <c r="A12" s="241"/>
      <c r="B12" s="242"/>
      <c r="C12" s="237"/>
      <c r="D12" s="238"/>
      <c r="E12" s="237"/>
      <c r="F12" s="238"/>
      <c r="G12" s="238"/>
      <c r="H12" s="238"/>
      <c r="I12" s="251" t="str">
        <f t="shared" si="0"/>
        <v/>
      </c>
      <c r="J12" s="241"/>
    </row>
    <row r="13" ht="20.1" customHeight="1" spans="1:10">
      <c r="A13" s="241"/>
      <c r="B13" s="242"/>
      <c r="C13" s="237"/>
      <c r="D13" s="238"/>
      <c r="E13" s="237"/>
      <c r="F13" s="238"/>
      <c r="G13" s="238"/>
      <c r="H13" s="238"/>
      <c r="I13" s="251" t="str">
        <f t="shared" si="0"/>
        <v/>
      </c>
      <c r="J13" s="241"/>
    </row>
    <row r="14" ht="20.1" customHeight="1" spans="1:10">
      <c r="A14" s="241"/>
      <c r="B14" s="242"/>
      <c r="C14" s="237"/>
      <c r="D14" s="238"/>
      <c r="E14" s="237"/>
      <c r="F14" s="238"/>
      <c r="G14" s="238"/>
      <c r="H14" s="238"/>
      <c r="I14" s="251" t="str">
        <f t="shared" si="0"/>
        <v/>
      </c>
      <c r="J14" s="241"/>
    </row>
    <row r="15" ht="20.1" customHeight="1" spans="1:10">
      <c r="A15" s="241"/>
      <c r="B15" s="242"/>
      <c r="C15" s="237"/>
      <c r="D15" s="238"/>
      <c r="E15" s="237"/>
      <c r="F15" s="238"/>
      <c r="G15" s="238"/>
      <c r="H15" s="238"/>
      <c r="I15" s="251" t="str">
        <f t="shared" si="0"/>
        <v/>
      </c>
      <c r="J15" s="241"/>
    </row>
    <row r="16" ht="20.1" customHeight="1" spans="1:10">
      <c r="A16" s="241"/>
      <c r="B16" s="242"/>
      <c r="C16" s="237"/>
      <c r="D16" s="238"/>
      <c r="E16" s="237"/>
      <c r="F16" s="238"/>
      <c r="G16" s="238"/>
      <c r="H16" s="238"/>
      <c r="I16" s="251" t="str">
        <f t="shared" si="0"/>
        <v/>
      </c>
      <c r="J16" s="241"/>
    </row>
    <row r="17" ht="20.1" customHeight="1" spans="1:10">
      <c r="A17" s="241"/>
      <c r="B17" s="242"/>
      <c r="C17" s="237"/>
      <c r="D17" s="238"/>
      <c r="E17" s="237"/>
      <c r="F17" s="238"/>
      <c r="G17" s="238"/>
      <c r="H17" s="238"/>
      <c r="I17" s="251" t="str">
        <f t="shared" si="0"/>
        <v/>
      </c>
      <c r="J17" s="241"/>
    </row>
    <row r="18" ht="20.1" customHeight="1" spans="1:10">
      <c r="A18" s="241"/>
      <c r="B18" s="242"/>
      <c r="C18" s="237"/>
      <c r="D18" s="238"/>
      <c r="E18" s="237"/>
      <c r="F18" s="238"/>
      <c r="G18" s="238"/>
      <c r="H18" s="238"/>
      <c r="I18" s="251" t="str">
        <f t="shared" si="0"/>
        <v/>
      </c>
      <c r="J18" s="241"/>
    </row>
    <row r="19" ht="20.1" customHeight="1" spans="1:10">
      <c r="A19" s="241"/>
      <c r="B19" s="242"/>
      <c r="C19" s="237"/>
      <c r="D19" s="238"/>
      <c r="E19" s="237"/>
      <c r="F19" s="238"/>
      <c r="G19" s="238"/>
      <c r="H19" s="238"/>
      <c r="I19" s="251" t="str">
        <f t="shared" si="0"/>
        <v/>
      </c>
      <c r="J19" s="241"/>
    </row>
    <row r="20" ht="20.1" customHeight="1" spans="1:10">
      <c r="A20" s="241"/>
      <c r="B20" s="242"/>
      <c r="C20" s="237"/>
      <c r="D20" s="238"/>
      <c r="E20" s="237"/>
      <c r="F20" s="238"/>
      <c r="G20" s="238"/>
      <c r="H20" s="238"/>
      <c r="I20" s="251" t="str">
        <f t="shared" si="0"/>
        <v/>
      </c>
      <c r="J20" s="241"/>
    </row>
    <row r="21" ht="20.1" customHeight="1" spans="1:10">
      <c r="A21" s="241"/>
      <c r="B21" s="242"/>
      <c r="C21" s="237"/>
      <c r="D21" s="238"/>
      <c r="E21" s="237"/>
      <c r="F21" s="238"/>
      <c r="G21" s="238"/>
      <c r="H21" s="238"/>
      <c r="I21" s="251" t="str">
        <f t="shared" si="0"/>
        <v/>
      </c>
      <c r="J21" s="241"/>
    </row>
    <row r="22" ht="20.1" customHeight="1" spans="1:10">
      <c r="A22" s="244" t="s">
        <v>98</v>
      </c>
      <c r="B22" s="245"/>
      <c r="C22" s="241"/>
      <c r="D22" s="238"/>
      <c r="E22" s="237"/>
      <c r="F22" s="238">
        <f>SUM(F6:F21)</f>
        <v>3843.37</v>
      </c>
      <c r="G22" s="238">
        <f>SUM(G6:G21)</f>
        <v>3843.37</v>
      </c>
      <c r="H22" s="238">
        <f>G22-F22</f>
        <v>0</v>
      </c>
      <c r="I22" s="251">
        <f t="shared" si="0"/>
        <v>0</v>
      </c>
      <c r="J22" s="241"/>
    </row>
    <row r="23" customHeight="1" spans="1:10">
      <c r="A23" s="246"/>
      <c r="B23" s="246"/>
      <c r="C23" s="246"/>
      <c r="D23" s="246"/>
      <c r="F23" s="247"/>
      <c r="G23" s="247"/>
      <c r="H23" s="247"/>
      <c r="I23" s="247"/>
      <c r="J23" s="247"/>
    </row>
    <row r="24" customHeight="1" spans="1:1">
      <c r="A24" s="248"/>
    </row>
  </sheetData>
  <mergeCells count="7">
    <mergeCell ref="A1:J1"/>
    <mergeCell ref="A2:J2"/>
    <mergeCell ref="I3:J3"/>
    <mergeCell ref="H4:J4"/>
    <mergeCell ref="A22:B22"/>
    <mergeCell ref="A23:D23"/>
    <mergeCell ref="F23:J23"/>
  </mergeCells>
  <printOptions horizontalCentered="1"/>
  <pageMargins left="0.98" right="0.98" top="0.87" bottom="0.87" header="1.06" footer="0.51"/>
  <pageSetup paperSize="9" fitToHeight="0" orientation="landscape"/>
  <headerFooter alignWithMargins="0">
    <oddFooter>&amp;L&amp;"宋体,常规"&amp;10被评估单位填表人&amp;"Times New Roman,常规":&amp;"宋体,常规"钟贞
填表日期：&amp;"Times New Roman,常规"2016&amp;"宋体,常规"年&amp;"Times New Roman,常规"4&amp;"宋体,常规"月&amp;"Times New Roman,常规"31&amp;"宋体,常规"日&amp;C&amp;"宋体,常规"&amp;10评估人员：杨彦 柏南林 刘彩雄 梁瀚元&amp;R&amp;"宋体,常规"&amp;10共&amp;N页第&amp;P页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J53"/>
  <sheetViews>
    <sheetView workbookViewId="0">
      <pane xSplit="2" ySplit="5" topLeftCell="C36" activePane="bottomRight" state="frozen"/>
      <selection/>
      <selection pane="topRight"/>
      <selection pane="bottomLeft"/>
      <selection pane="bottomRight" activeCell="J50" sqref="J50"/>
    </sheetView>
  </sheetViews>
  <sheetFormatPr defaultColWidth="9" defaultRowHeight="15.75" customHeight="1"/>
  <cols>
    <col min="1" max="1" width="4.5" style="39" customWidth="1"/>
    <col min="2" max="2" width="33.75" style="39" customWidth="1"/>
    <col min="3" max="3" width="11.625" style="39" customWidth="1"/>
    <col min="4" max="4" width="10.25" style="39" customWidth="1"/>
    <col min="5" max="5" width="8.625" style="39" customWidth="1"/>
    <col min="6" max="6" width="14.375" style="219" customWidth="1"/>
    <col min="7" max="7" width="12.875" style="220" customWidth="1"/>
    <col min="8" max="8" width="8.375" style="220" customWidth="1"/>
    <col min="9" max="9" width="9.125" style="220" customWidth="1"/>
    <col min="10" max="10" width="9.875" style="39" customWidth="1"/>
    <col min="11" max="16384" width="9" style="39"/>
  </cols>
  <sheetData>
    <row r="1" s="37" customFormat="1" ht="28.5" customHeight="1" spans="1:10">
      <c r="A1" s="40" t="s">
        <v>99</v>
      </c>
      <c r="B1" s="41"/>
      <c r="C1" s="41"/>
      <c r="D1" s="41"/>
      <c r="E1" s="41"/>
      <c r="F1" s="41"/>
      <c r="G1" s="41"/>
      <c r="H1" s="41"/>
      <c r="I1" s="41"/>
      <c r="J1" s="41"/>
    </row>
    <row r="2" ht="15" customHeight="1" spans="1:10">
      <c r="A2" s="42" t="e">
        <f>#REF!</f>
        <v>#REF!</v>
      </c>
      <c r="B2" s="43"/>
      <c r="C2" s="43"/>
      <c r="D2" s="43"/>
      <c r="E2" s="43"/>
      <c r="F2" s="44"/>
      <c r="G2" s="44"/>
      <c r="H2" s="44"/>
      <c r="I2" s="44"/>
      <c r="J2" s="44"/>
    </row>
    <row r="3" ht="10.5" customHeight="1" spans="1:10">
      <c r="A3" s="43"/>
      <c r="B3" s="43"/>
      <c r="C3" s="43"/>
      <c r="D3" s="43"/>
      <c r="E3" s="43"/>
      <c r="F3" s="221"/>
      <c r="G3" s="221"/>
      <c r="H3" s="221"/>
      <c r="I3" s="221"/>
      <c r="J3" s="45" t="s">
        <v>100</v>
      </c>
    </row>
    <row r="4" ht="15" customHeight="1" spans="1:10">
      <c r="A4" s="62" t="e">
        <f>#REF!</f>
        <v>#REF!</v>
      </c>
      <c r="F4" s="222"/>
      <c r="J4" s="47" t="s">
        <v>3</v>
      </c>
    </row>
    <row r="5" s="38" customFormat="1" ht="18" customHeight="1" spans="1:10">
      <c r="A5" s="48" t="s">
        <v>5</v>
      </c>
      <c r="B5" s="48" t="s">
        <v>101</v>
      </c>
      <c r="C5" s="48" t="s">
        <v>102</v>
      </c>
      <c r="D5" s="48" t="s">
        <v>103</v>
      </c>
      <c r="E5" s="48" t="s">
        <v>104</v>
      </c>
      <c r="F5" s="223" t="s">
        <v>92</v>
      </c>
      <c r="G5" s="224" t="s">
        <v>93</v>
      </c>
      <c r="H5" s="224" t="s">
        <v>94</v>
      </c>
      <c r="I5" s="224" t="s">
        <v>95</v>
      </c>
      <c r="J5" s="48" t="s">
        <v>8</v>
      </c>
    </row>
    <row r="6" ht="18" customHeight="1" spans="1:10">
      <c r="A6" s="50">
        <v>1</v>
      </c>
      <c r="B6" s="63" t="s">
        <v>105</v>
      </c>
      <c r="C6" s="48" t="s">
        <v>106</v>
      </c>
      <c r="D6" s="60"/>
      <c r="E6" s="50" t="s">
        <v>107</v>
      </c>
      <c r="F6" s="225">
        <v>921.9</v>
      </c>
      <c r="G6" s="68">
        <v>921.9</v>
      </c>
      <c r="H6" s="68"/>
      <c r="I6" s="68"/>
      <c r="J6" s="54"/>
    </row>
    <row r="7" ht="18" customHeight="1" spans="1:10">
      <c r="A7" s="50">
        <v>2</v>
      </c>
      <c r="B7" s="63" t="s">
        <v>108</v>
      </c>
      <c r="C7" s="48" t="s">
        <v>106</v>
      </c>
      <c r="D7" s="60"/>
      <c r="E7" s="50" t="s">
        <v>107</v>
      </c>
      <c r="F7" s="225">
        <v>7707.58</v>
      </c>
      <c r="G7" s="68">
        <v>7707.58</v>
      </c>
      <c r="H7" s="68"/>
      <c r="I7" s="68"/>
      <c r="J7" s="54"/>
    </row>
    <row r="8" ht="18" customHeight="1" spans="1:10">
      <c r="A8" s="50">
        <v>3</v>
      </c>
      <c r="B8" s="63" t="s">
        <v>109</v>
      </c>
      <c r="C8" s="48" t="s">
        <v>106</v>
      </c>
      <c r="D8" s="60"/>
      <c r="E8" s="50" t="s">
        <v>107</v>
      </c>
      <c r="F8" s="225">
        <v>101.87</v>
      </c>
      <c r="G8" s="68">
        <v>101.87</v>
      </c>
      <c r="H8" s="68"/>
      <c r="I8" s="68"/>
      <c r="J8" s="54"/>
    </row>
    <row r="9" ht="18" customHeight="1" spans="1:10">
      <c r="A9" s="50">
        <v>4</v>
      </c>
      <c r="B9" s="63" t="s">
        <v>110</v>
      </c>
      <c r="C9" s="48" t="s">
        <v>106</v>
      </c>
      <c r="D9" s="60"/>
      <c r="E9" s="50" t="s">
        <v>107</v>
      </c>
      <c r="F9" s="225">
        <v>3000</v>
      </c>
      <c r="G9" s="68">
        <v>3000</v>
      </c>
      <c r="H9" s="68"/>
      <c r="I9" s="68"/>
      <c r="J9" s="54"/>
    </row>
    <row r="10" ht="18" customHeight="1" spans="1:10">
      <c r="A10" s="50">
        <v>5</v>
      </c>
      <c r="B10" s="63" t="s">
        <v>111</v>
      </c>
      <c r="C10" s="48" t="s">
        <v>106</v>
      </c>
      <c r="D10" s="60"/>
      <c r="E10" s="50" t="s">
        <v>107</v>
      </c>
      <c r="F10" s="225">
        <v>2000</v>
      </c>
      <c r="G10" s="68">
        <v>2000</v>
      </c>
      <c r="H10" s="68"/>
      <c r="I10" s="68"/>
      <c r="J10" s="54"/>
    </row>
    <row r="11" ht="18" customHeight="1" spans="1:10">
      <c r="A11" s="50">
        <v>6</v>
      </c>
      <c r="B11" s="63" t="s">
        <v>112</v>
      </c>
      <c r="C11" s="48" t="s">
        <v>106</v>
      </c>
      <c r="D11" s="60"/>
      <c r="E11" s="50" t="s">
        <v>107</v>
      </c>
      <c r="F11" s="225">
        <v>6300</v>
      </c>
      <c r="G11" s="68">
        <v>6300</v>
      </c>
      <c r="H11" s="68"/>
      <c r="I11" s="68"/>
      <c r="J11" s="54"/>
    </row>
    <row r="12" ht="18" customHeight="1" spans="1:10">
      <c r="A12" s="50">
        <v>7</v>
      </c>
      <c r="B12" s="63" t="s">
        <v>113</v>
      </c>
      <c r="C12" s="50" t="s">
        <v>106</v>
      </c>
      <c r="D12" s="60"/>
      <c r="E12" s="50" t="s">
        <v>107</v>
      </c>
      <c r="F12" s="225">
        <v>1302.98</v>
      </c>
      <c r="G12" s="68">
        <v>1302.98</v>
      </c>
      <c r="H12" s="68"/>
      <c r="I12" s="68"/>
      <c r="J12" s="54"/>
    </row>
    <row r="13" ht="18" customHeight="1" spans="1:10">
      <c r="A13" s="50">
        <v>8</v>
      </c>
      <c r="B13" s="63" t="s">
        <v>114</v>
      </c>
      <c r="C13" s="50" t="s">
        <v>115</v>
      </c>
      <c r="D13" s="60"/>
      <c r="E13" s="50" t="s">
        <v>107</v>
      </c>
      <c r="F13" s="225">
        <v>17756</v>
      </c>
      <c r="G13" s="68">
        <v>17756</v>
      </c>
      <c r="H13" s="68"/>
      <c r="I13" s="68"/>
      <c r="J13" s="54"/>
    </row>
    <row r="14" ht="18" customHeight="1" spans="1:10">
      <c r="A14" s="50">
        <v>9</v>
      </c>
      <c r="B14" s="63" t="s">
        <v>116</v>
      </c>
      <c r="C14" s="50"/>
      <c r="D14" s="60"/>
      <c r="E14" s="50" t="s">
        <v>107</v>
      </c>
      <c r="F14" s="225">
        <v>287823.14</v>
      </c>
      <c r="G14" s="68">
        <v>287823.14</v>
      </c>
      <c r="H14" s="68"/>
      <c r="I14" s="68"/>
      <c r="J14" s="54"/>
    </row>
    <row r="15" ht="18" customHeight="1" spans="1:10">
      <c r="A15" s="50">
        <v>10</v>
      </c>
      <c r="B15" s="63" t="s">
        <v>117</v>
      </c>
      <c r="C15" s="50"/>
      <c r="D15" s="60"/>
      <c r="E15" s="50" t="s">
        <v>107</v>
      </c>
      <c r="F15" s="225">
        <v>23720</v>
      </c>
      <c r="G15" s="68">
        <v>23720</v>
      </c>
      <c r="H15" s="68"/>
      <c r="I15" s="68"/>
      <c r="J15" s="54"/>
    </row>
    <row r="16" ht="18" customHeight="1" spans="1:10">
      <c r="A16" s="50">
        <v>11</v>
      </c>
      <c r="B16" s="63" t="s">
        <v>118</v>
      </c>
      <c r="C16" s="50"/>
      <c r="D16" s="60"/>
      <c r="E16" s="50" t="s">
        <v>107</v>
      </c>
      <c r="F16" s="225">
        <v>5000</v>
      </c>
      <c r="G16" s="68">
        <v>5000</v>
      </c>
      <c r="H16" s="68"/>
      <c r="I16" s="68"/>
      <c r="J16" s="54"/>
    </row>
    <row r="17" ht="18" customHeight="1" spans="1:10">
      <c r="A17" s="50">
        <v>12</v>
      </c>
      <c r="B17" s="63" t="s">
        <v>119</v>
      </c>
      <c r="C17" s="50"/>
      <c r="D17" s="60"/>
      <c r="E17" s="50" t="s">
        <v>107</v>
      </c>
      <c r="F17" s="225">
        <v>257.4</v>
      </c>
      <c r="G17" s="68">
        <v>257.4</v>
      </c>
      <c r="H17" s="68"/>
      <c r="I17" s="68"/>
      <c r="J17" s="54"/>
    </row>
    <row r="18" ht="18" customHeight="1" spans="1:10">
      <c r="A18" s="50">
        <v>13</v>
      </c>
      <c r="B18" s="63" t="s">
        <v>120</v>
      </c>
      <c r="C18" s="50"/>
      <c r="D18" s="60"/>
      <c r="E18" s="50" t="s">
        <v>107</v>
      </c>
      <c r="F18" s="225">
        <v>4860</v>
      </c>
      <c r="G18" s="68">
        <v>4860</v>
      </c>
      <c r="H18" s="68"/>
      <c r="I18" s="68"/>
      <c r="J18" s="54"/>
    </row>
    <row r="19" ht="18" customHeight="1" spans="1:10">
      <c r="A19" s="50">
        <v>14</v>
      </c>
      <c r="B19" s="63" t="s">
        <v>121</v>
      </c>
      <c r="C19" s="50"/>
      <c r="D19" s="60"/>
      <c r="E19" s="50" t="s">
        <v>107</v>
      </c>
      <c r="F19" s="225">
        <v>100000</v>
      </c>
      <c r="G19" s="68">
        <v>100000</v>
      </c>
      <c r="H19" s="68"/>
      <c r="I19" s="68"/>
      <c r="J19" s="54"/>
    </row>
    <row r="20" ht="18" customHeight="1" spans="1:10">
      <c r="A20" s="50">
        <v>15</v>
      </c>
      <c r="B20" s="63" t="s">
        <v>122</v>
      </c>
      <c r="C20" s="50"/>
      <c r="D20" s="60"/>
      <c r="E20" s="50" t="s">
        <v>107</v>
      </c>
      <c r="F20" s="225">
        <v>602.16</v>
      </c>
      <c r="G20" s="68">
        <v>602.16</v>
      </c>
      <c r="H20" s="68"/>
      <c r="I20" s="68"/>
      <c r="J20" s="54"/>
    </row>
    <row r="21" ht="18" customHeight="1" spans="1:10">
      <c r="A21" s="50">
        <v>16</v>
      </c>
      <c r="B21" s="63" t="s">
        <v>123</v>
      </c>
      <c r="C21" s="50"/>
      <c r="D21" s="60"/>
      <c r="E21" s="50" t="s">
        <v>124</v>
      </c>
      <c r="F21" s="225">
        <v>124437.64</v>
      </c>
      <c r="G21" s="68">
        <v>124437.64</v>
      </c>
      <c r="H21" s="68"/>
      <c r="I21" s="68"/>
      <c r="J21" s="54"/>
    </row>
    <row r="22" ht="18" customHeight="1" spans="1:10">
      <c r="A22" s="50">
        <v>17</v>
      </c>
      <c r="B22" s="63" t="s">
        <v>125</v>
      </c>
      <c r="C22" s="50"/>
      <c r="D22" s="60"/>
      <c r="E22" s="50" t="s">
        <v>107</v>
      </c>
      <c r="F22" s="225">
        <v>5450</v>
      </c>
      <c r="G22" s="68">
        <v>5450</v>
      </c>
      <c r="H22" s="68"/>
      <c r="I22" s="68"/>
      <c r="J22" s="54"/>
    </row>
    <row r="23" ht="18" customHeight="1" spans="1:10">
      <c r="A23" s="50">
        <v>18</v>
      </c>
      <c r="B23" s="63" t="s">
        <v>126</v>
      </c>
      <c r="C23" s="50"/>
      <c r="D23" s="60"/>
      <c r="E23" s="50" t="s">
        <v>127</v>
      </c>
      <c r="F23" s="225">
        <v>1541536</v>
      </c>
      <c r="G23" s="68">
        <v>1541536</v>
      </c>
      <c r="H23" s="68"/>
      <c r="I23" s="68"/>
      <c r="J23" s="54"/>
    </row>
    <row r="24" ht="18" customHeight="1" spans="1:10">
      <c r="A24" s="50">
        <v>19</v>
      </c>
      <c r="B24" s="63" t="s">
        <v>128</v>
      </c>
      <c r="C24" s="50"/>
      <c r="D24" s="60"/>
      <c r="E24" s="50" t="s">
        <v>129</v>
      </c>
      <c r="F24" s="225">
        <v>19600.84</v>
      </c>
      <c r="G24" s="68">
        <v>19600.84</v>
      </c>
      <c r="H24" s="68"/>
      <c r="I24" s="68"/>
      <c r="J24" s="54"/>
    </row>
    <row r="25" ht="18" customHeight="1" spans="1:10">
      <c r="A25" s="50">
        <v>20</v>
      </c>
      <c r="B25" s="63" t="s">
        <v>130</v>
      </c>
      <c r="C25" s="50"/>
      <c r="D25" s="60"/>
      <c r="E25" s="50" t="s">
        <v>127</v>
      </c>
      <c r="F25" s="225">
        <v>403.09</v>
      </c>
      <c r="G25" s="68">
        <v>403.09</v>
      </c>
      <c r="H25" s="68"/>
      <c r="I25" s="68"/>
      <c r="J25" s="54"/>
    </row>
    <row r="26" ht="18" customHeight="1" spans="1:10">
      <c r="A26" s="50">
        <v>21</v>
      </c>
      <c r="B26" s="63" t="s">
        <v>131</v>
      </c>
      <c r="C26" s="50"/>
      <c r="D26" s="60"/>
      <c r="E26" s="50" t="s">
        <v>127</v>
      </c>
      <c r="F26" s="225">
        <v>2755.2</v>
      </c>
      <c r="G26" s="68">
        <v>2755.2</v>
      </c>
      <c r="H26" s="68"/>
      <c r="I26" s="68"/>
      <c r="J26" s="54"/>
    </row>
    <row r="27" ht="18" customHeight="1" spans="1:10">
      <c r="A27" s="50">
        <v>22</v>
      </c>
      <c r="B27" s="63" t="s">
        <v>132</v>
      </c>
      <c r="C27" s="50"/>
      <c r="D27" s="60"/>
      <c r="E27" s="50" t="s">
        <v>127</v>
      </c>
      <c r="F27" s="225">
        <v>25650</v>
      </c>
      <c r="G27" s="68">
        <v>25650</v>
      </c>
      <c r="H27" s="68"/>
      <c r="I27" s="68"/>
      <c r="J27" s="54"/>
    </row>
    <row r="28" ht="18" customHeight="1" spans="1:10">
      <c r="A28" s="50">
        <v>23</v>
      </c>
      <c r="B28" s="63" t="s">
        <v>133</v>
      </c>
      <c r="C28" s="50"/>
      <c r="D28" s="60"/>
      <c r="E28" s="50" t="s">
        <v>129</v>
      </c>
      <c r="F28" s="225">
        <v>13143.1</v>
      </c>
      <c r="G28" s="68">
        <v>13143.1</v>
      </c>
      <c r="H28" s="68"/>
      <c r="I28" s="68"/>
      <c r="J28" s="54"/>
    </row>
    <row r="29" ht="18" customHeight="1" spans="1:10">
      <c r="A29" s="50">
        <v>24</v>
      </c>
      <c r="B29" s="63" t="s">
        <v>134</v>
      </c>
      <c r="C29" s="50"/>
      <c r="D29" s="60"/>
      <c r="E29" s="50" t="s">
        <v>127</v>
      </c>
      <c r="F29" s="225">
        <v>2952</v>
      </c>
      <c r="G29" s="68">
        <v>2952</v>
      </c>
      <c r="H29" s="68"/>
      <c r="I29" s="68"/>
      <c r="J29" s="54"/>
    </row>
    <row r="30" ht="18" customHeight="1" spans="1:10">
      <c r="A30" s="50">
        <v>25</v>
      </c>
      <c r="B30" s="63" t="s">
        <v>135</v>
      </c>
      <c r="C30" s="50"/>
      <c r="D30" s="60"/>
      <c r="E30" s="50" t="s">
        <v>127</v>
      </c>
      <c r="F30" s="225">
        <v>1096000</v>
      </c>
      <c r="G30" s="68">
        <v>1096000</v>
      </c>
      <c r="H30" s="68"/>
      <c r="I30" s="68"/>
      <c r="J30" s="54"/>
    </row>
    <row r="31" ht="18" customHeight="1" spans="1:10">
      <c r="A31" s="50">
        <v>26</v>
      </c>
      <c r="B31" s="63" t="s">
        <v>136</v>
      </c>
      <c r="C31" s="50"/>
      <c r="D31" s="60"/>
      <c r="E31" s="50" t="s">
        <v>127</v>
      </c>
      <c r="F31" s="225">
        <v>11681</v>
      </c>
      <c r="G31" s="68">
        <v>11681</v>
      </c>
      <c r="H31" s="68"/>
      <c r="I31" s="68"/>
      <c r="J31" s="54"/>
    </row>
    <row r="32" ht="18" customHeight="1" spans="1:10">
      <c r="A32" s="50">
        <v>27</v>
      </c>
      <c r="B32" s="63" t="s">
        <v>137</v>
      </c>
      <c r="C32" s="50"/>
      <c r="D32" s="60"/>
      <c r="E32" s="50" t="s">
        <v>124</v>
      </c>
      <c r="F32" s="225">
        <v>10080</v>
      </c>
      <c r="G32" s="68">
        <v>10080</v>
      </c>
      <c r="H32" s="68"/>
      <c r="I32" s="68"/>
      <c r="J32" s="54"/>
    </row>
    <row r="33" ht="18" customHeight="1" spans="1:10">
      <c r="A33" s="50">
        <v>28</v>
      </c>
      <c r="B33" s="63" t="s">
        <v>138</v>
      </c>
      <c r="C33" s="50"/>
      <c r="D33" s="60"/>
      <c r="E33" s="50" t="s">
        <v>124</v>
      </c>
      <c r="F33" s="225">
        <v>7200.01</v>
      </c>
      <c r="G33" s="68">
        <v>7200.01</v>
      </c>
      <c r="H33" s="68"/>
      <c r="I33" s="68"/>
      <c r="J33" s="54"/>
    </row>
    <row r="34" ht="18" customHeight="1" spans="1:10">
      <c r="A34" s="50">
        <v>29</v>
      </c>
      <c r="B34" s="63" t="s">
        <v>139</v>
      </c>
      <c r="C34" s="50"/>
      <c r="D34" s="60"/>
      <c r="E34" s="50" t="s">
        <v>124</v>
      </c>
      <c r="F34" s="225">
        <v>1069.26</v>
      </c>
      <c r="G34" s="68">
        <v>1069.26</v>
      </c>
      <c r="H34" s="68"/>
      <c r="I34" s="68"/>
      <c r="J34" s="54"/>
    </row>
    <row r="35" ht="18" customHeight="1" spans="1:10">
      <c r="A35" s="50">
        <v>30</v>
      </c>
      <c r="B35" s="63" t="s">
        <v>131</v>
      </c>
      <c r="C35" s="50"/>
      <c r="D35" s="60"/>
      <c r="E35" s="50" t="s">
        <v>124</v>
      </c>
      <c r="F35" s="225">
        <v>29843</v>
      </c>
      <c r="G35" s="68">
        <v>29843</v>
      </c>
      <c r="H35" s="68"/>
      <c r="I35" s="68"/>
      <c r="J35" s="54"/>
    </row>
    <row r="36" ht="18" customHeight="1" spans="1:10">
      <c r="A36" s="50">
        <v>31</v>
      </c>
      <c r="B36" s="63" t="s">
        <v>140</v>
      </c>
      <c r="C36" s="50"/>
      <c r="D36" s="60"/>
      <c r="E36" s="50" t="s">
        <v>124</v>
      </c>
      <c r="F36" s="225">
        <v>30691</v>
      </c>
      <c r="G36" s="68">
        <v>30691</v>
      </c>
      <c r="H36" s="68"/>
      <c r="I36" s="68"/>
      <c r="J36" s="54"/>
    </row>
    <row r="37" ht="18" customHeight="1" spans="1:10">
      <c r="A37" s="50">
        <v>32</v>
      </c>
      <c r="B37" s="63" t="s">
        <v>141</v>
      </c>
      <c r="C37" s="50"/>
      <c r="D37" s="60"/>
      <c r="E37" s="50" t="s">
        <v>124</v>
      </c>
      <c r="F37" s="225">
        <v>30000</v>
      </c>
      <c r="G37" s="68">
        <v>30000</v>
      </c>
      <c r="H37" s="68"/>
      <c r="I37" s="68"/>
      <c r="J37" s="54"/>
    </row>
    <row r="38" ht="18" customHeight="1" spans="1:10">
      <c r="A38" s="50">
        <v>33</v>
      </c>
      <c r="B38" s="63" t="s">
        <v>142</v>
      </c>
      <c r="C38" s="50"/>
      <c r="D38" s="60"/>
      <c r="E38" s="50" t="s">
        <v>124</v>
      </c>
      <c r="F38" s="225">
        <v>15000</v>
      </c>
      <c r="G38" s="68">
        <v>15000</v>
      </c>
      <c r="H38" s="68"/>
      <c r="I38" s="68"/>
      <c r="J38" s="54"/>
    </row>
    <row r="39" ht="18" customHeight="1" spans="1:10">
      <c r="A39" s="50">
        <v>34</v>
      </c>
      <c r="B39" s="63" t="s">
        <v>143</v>
      </c>
      <c r="C39" s="50"/>
      <c r="D39" s="60"/>
      <c r="E39" s="50" t="s">
        <v>124</v>
      </c>
      <c r="F39" s="225">
        <v>800</v>
      </c>
      <c r="G39" s="68">
        <v>800</v>
      </c>
      <c r="H39" s="68"/>
      <c r="I39" s="68"/>
      <c r="J39" s="54"/>
    </row>
    <row r="40" ht="18" customHeight="1" spans="1:10">
      <c r="A40" s="50">
        <v>35</v>
      </c>
      <c r="B40" s="63" t="s">
        <v>144</v>
      </c>
      <c r="C40" s="50"/>
      <c r="D40" s="60"/>
      <c r="E40" s="50" t="s">
        <v>124</v>
      </c>
      <c r="F40" s="225">
        <v>37878.58</v>
      </c>
      <c r="G40" s="68">
        <v>37878.58</v>
      </c>
      <c r="H40" s="68"/>
      <c r="I40" s="68"/>
      <c r="J40" s="54"/>
    </row>
    <row r="41" ht="18" customHeight="1" spans="1:10">
      <c r="A41" s="50">
        <v>36</v>
      </c>
      <c r="B41" s="63" t="s">
        <v>145</v>
      </c>
      <c r="C41" s="50"/>
      <c r="D41" s="60"/>
      <c r="E41" s="50" t="s">
        <v>124</v>
      </c>
      <c r="F41" s="225">
        <v>98000</v>
      </c>
      <c r="G41" s="68">
        <v>98000</v>
      </c>
      <c r="H41" s="68"/>
      <c r="I41" s="68"/>
      <c r="J41" s="54"/>
    </row>
    <row r="42" ht="18" customHeight="1" spans="1:10">
      <c r="A42" s="50">
        <v>37</v>
      </c>
      <c r="B42" s="63" t="s">
        <v>146</v>
      </c>
      <c r="C42" s="50"/>
      <c r="D42" s="60"/>
      <c r="E42" s="50" t="s">
        <v>124</v>
      </c>
      <c r="F42" s="225">
        <v>4400</v>
      </c>
      <c r="G42" s="68">
        <v>4400</v>
      </c>
      <c r="H42" s="68"/>
      <c r="I42" s="68"/>
      <c r="J42" s="54"/>
    </row>
    <row r="43" ht="18" customHeight="1" spans="1:10">
      <c r="A43" s="50">
        <v>38</v>
      </c>
      <c r="B43" s="63" t="s">
        <v>147</v>
      </c>
      <c r="C43" s="50"/>
      <c r="D43" s="60"/>
      <c r="E43" s="50" t="s">
        <v>124</v>
      </c>
      <c r="F43" s="225">
        <v>4397.3</v>
      </c>
      <c r="G43" s="68">
        <v>4397.3</v>
      </c>
      <c r="H43" s="68"/>
      <c r="I43" s="68"/>
      <c r="J43" s="54"/>
    </row>
    <row r="44" ht="18" customHeight="1" spans="1:10">
      <c r="A44" s="50">
        <v>39</v>
      </c>
      <c r="B44" s="63" t="s">
        <v>148</v>
      </c>
      <c r="C44" s="50"/>
      <c r="D44" s="60"/>
      <c r="E44" s="50" t="s">
        <v>124</v>
      </c>
      <c r="F44" s="225">
        <v>1201.47</v>
      </c>
      <c r="G44" s="68">
        <v>1201.47</v>
      </c>
      <c r="H44" s="68"/>
      <c r="I44" s="68"/>
      <c r="J44" s="54"/>
    </row>
    <row r="45" ht="18" customHeight="1" spans="1:10">
      <c r="A45" s="50">
        <v>40</v>
      </c>
      <c r="B45" s="63" t="s">
        <v>149</v>
      </c>
      <c r="C45" s="50"/>
      <c r="D45" s="60"/>
      <c r="E45" s="50" t="s">
        <v>129</v>
      </c>
      <c r="F45" s="225">
        <v>273</v>
      </c>
      <c r="G45" s="68">
        <v>273</v>
      </c>
      <c r="H45" s="68"/>
      <c r="I45" s="68"/>
      <c r="J45" s="54"/>
    </row>
    <row r="46" ht="18" customHeight="1" spans="1:10">
      <c r="A46" s="50">
        <v>41</v>
      </c>
      <c r="B46" s="63" t="s">
        <v>150</v>
      </c>
      <c r="C46" s="50"/>
      <c r="D46" s="60"/>
      <c r="E46" s="50" t="s">
        <v>129</v>
      </c>
      <c r="F46" s="225">
        <v>40290</v>
      </c>
      <c r="G46" s="68">
        <v>40290</v>
      </c>
      <c r="H46" s="68"/>
      <c r="I46" s="68"/>
      <c r="J46" s="54"/>
    </row>
    <row r="47" ht="18" customHeight="1" spans="1:10">
      <c r="A47" s="50">
        <v>42</v>
      </c>
      <c r="B47" s="63" t="s">
        <v>151</v>
      </c>
      <c r="C47" s="50"/>
      <c r="D47" s="60"/>
      <c r="E47" s="50" t="s">
        <v>129</v>
      </c>
      <c r="F47" s="225">
        <v>750</v>
      </c>
      <c r="G47" s="68">
        <v>750</v>
      </c>
      <c r="H47" s="68"/>
      <c r="I47" s="68"/>
      <c r="J47" s="54"/>
    </row>
    <row r="48" ht="18" customHeight="1" spans="1:10">
      <c r="A48" s="50">
        <v>43</v>
      </c>
      <c r="B48" s="63" t="s">
        <v>152</v>
      </c>
      <c r="C48" s="50"/>
      <c r="D48" s="60"/>
      <c r="E48" s="50" t="s">
        <v>129</v>
      </c>
      <c r="F48" s="225">
        <v>664368.56</v>
      </c>
      <c r="G48" s="68">
        <v>664368.56</v>
      </c>
      <c r="H48" s="68"/>
      <c r="I48" s="68"/>
      <c r="J48" s="54"/>
    </row>
    <row r="49" ht="18" customHeight="1" spans="1:10">
      <c r="A49" s="50">
        <v>44</v>
      </c>
      <c r="B49" s="63" t="s">
        <v>153</v>
      </c>
      <c r="C49" s="50"/>
      <c r="D49" s="60"/>
      <c r="E49" s="50" t="s">
        <v>129</v>
      </c>
      <c r="F49" s="225">
        <v>7753.03</v>
      </c>
      <c r="G49" s="68">
        <v>7753.03</v>
      </c>
      <c r="H49" s="68"/>
      <c r="I49" s="68"/>
      <c r="J49" s="54"/>
    </row>
    <row r="50" ht="18" customHeight="1" spans="1:10">
      <c r="A50" s="50"/>
      <c r="B50" s="63"/>
      <c r="C50" s="50"/>
      <c r="D50" s="60"/>
      <c r="E50" s="50"/>
      <c r="F50" s="225"/>
      <c r="G50" s="68"/>
      <c r="H50" s="68"/>
      <c r="I50" s="68"/>
      <c r="J50" s="54"/>
    </row>
    <row r="51" ht="18" customHeight="1" spans="1:10">
      <c r="A51" s="61" t="s">
        <v>154</v>
      </c>
      <c r="B51" s="64"/>
      <c r="C51" s="50"/>
      <c r="D51" s="60"/>
      <c r="E51" s="50"/>
      <c r="F51" s="225"/>
      <c r="G51" s="225"/>
      <c r="H51" s="68">
        <f>G51-F51</f>
        <v>0</v>
      </c>
      <c r="I51" s="68" t="str">
        <f>IF(ISERROR(H51/F51*100),"",H51/F51*100)</f>
        <v/>
      </c>
      <c r="J51" s="54"/>
    </row>
    <row r="52" ht="18" customHeight="1" spans="1:10">
      <c r="A52" s="61" t="s">
        <v>155</v>
      </c>
      <c r="B52" s="64"/>
      <c r="C52" s="50"/>
      <c r="D52" s="60"/>
      <c r="E52" s="50"/>
      <c r="F52" s="225"/>
      <c r="G52" s="68"/>
      <c r="H52" s="68"/>
      <c r="I52" s="68" t="str">
        <f>IF(ISERROR(H52/F52*100),"",H52/F52*100)</f>
        <v/>
      </c>
      <c r="J52" s="54"/>
    </row>
    <row r="53" ht="18" customHeight="1" spans="1:10">
      <c r="A53" s="61" t="s">
        <v>156</v>
      </c>
      <c r="B53" s="64"/>
      <c r="C53" s="54"/>
      <c r="D53" s="60"/>
      <c r="E53" s="54"/>
      <c r="F53" s="68">
        <f>F51-F52</f>
        <v>0</v>
      </c>
      <c r="G53" s="68">
        <f>G51-G52</f>
        <v>0</v>
      </c>
      <c r="H53" s="68">
        <f>G53-F53</f>
        <v>0</v>
      </c>
      <c r="I53" s="68" t="str">
        <f>IF(ISERROR(H53/F53*100),"",H53/F53*100)</f>
        <v/>
      </c>
      <c r="J53" s="54"/>
    </row>
  </sheetData>
  <mergeCells count="5">
    <mergeCell ref="A1:J1"/>
    <mergeCell ref="A2:J2"/>
    <mergeCell ref="A51:B51"/>
    <mergeCell ref="A52:B52"/>
    <mergeCell ref="A53:B53"/>
  </mergeCells>
  <printOptions horizontalCentered="1"/>
  <pageMargins left="0.98" right="0.98" top="0.87" bottom="0.87" header="1.06" footer="0.51"/>
  <pageSetup paperSize="9" scale="94" fitToHeight="0" orientation="landscape"/>
  <headerFooter alignWithMargins="0">
    <oddFooter>&amp;L&amp;"宋体,常规"&amp;10被评估单位填表人&amp;"Times New Roman,常规":&amp;"宋体,常规"钟贞
填表日期：&amp;"Times New Roman,常规"2016&amp;"宋体,常规"年&amp;"Times New Roman,常规"4&amp;"宋体,常规"月&amp;"Times New Roman,常规"31&amp;"宋体,常规"日&amp;C&amp;"宋体,常规"&amp;10评估人员：杨彦 柏南林 刘彩雄 梁瀚元&amp;R&amp;"宋体,常规"&amp;10共&amp;N页第&amp;P页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1"/>
    <pageSetUpPr fitToPage="1"/>
  </sheetPr>
  <dimension ref="A1:J27"/>
  <sheetViews>
    <sheetView workbookViewId="0">
      <pane xSplit="2" ySplit="5" topLeftCell="D6" activePane="bottomRight" state="frozen"/>
      <selection/>
      <selection pane="topRight"/>
      <selection pane="bottomLeft"/>
      <selection pane="bottomRight" activeCell="G19" sqref="G19"/>
    </sheetView>
  </sheetViews>
  <sheetFormatPr defaultColWidth="9" defaultRowHeight="15.75" customHeight="1"/>
  <cols>
    <col min="1" max="1" width="6.375" style="39" customWidth="1"/>
    <col min="2" max="2" width="24.75" style="39" customWidth="1"/>
    <col min="3" max="3" width="11.75" style="39" customWidth="1"/>
    <col min="4" max="4" width="11.25" style="39" customWidth="1"/>
    <col min="5" max="5" width="9.125" style="39" customWidth="1"/>
    <col min="6" max="6" width="14.125" style="39" customWidth="1"/>
    <col min="7" max="7" width="14.25" style="39" customWidth="1"/>
    <col min="8" max="8" width="10.75" style="39" customWidth="1"/>
    <col min="9" max="9" width="10.875" style="213" customWidth="1"/>
    <col min="10" max="10" width="10.125" style="39" customWidth="1"/>
    <col min="11" max="16384" width="9" style="39"/>
  </cols>
  <sheetData>
    <row r="1" s="37" customFormat="1" ht="30" customHeight="1" spans="1:10">
      <c r="A1" s="40" t="s">
        <v>157</v>
      </c>
      <c r="B1" s="41"/>
      <c r="C1" s="41"/>
      <c r="D1" s="41"/>
      <c r="E1" s="41"/>
      <c r="F1" s="41"/>
      <c r="G1" s="41"/>
      <c r="H1" s="41"/>
      <c r="I1" s="41"/>
      <c r="J1" s="41"/>
    </row>
    <row r="2" ht="18" customHeight="1" spans="1:10">
      <c r="A2" s="42" t="e">
        <f>#REF!</f>
        <v>#REF!</v>
      </c>
      <c r="B2" s="43"/>
      <c r="C2" s="43"/>
      <c r="D2" s="43"/>
      <c r="E2" s="43"/>
      <c r="F2" s="43"/>
      <c r="G2" s="44"/>
      <c r="H2" s="44"/>
      <c r="I2" s="44"/>
      <c r="J2" s="44"/>
    </row>
    <row r="3" ht="18" customHeight="1" spans="1:10">
      <c r="A3" s="43"/>
      <c r="B3" s="43"/>
      <c r="C3" s="43"/>
      <c r="D3" s="43"/>
      <c r="E3" s="43"/>
      <c r="F3" s="43"/>
      <c r="G3" s="44"/>
      <c r="H3" s="44"/>
      <c r="I3" s="216"/>
      <c r="J3" s="45" t="s">
        <v>158</v>
      </c>
    </row>
    <row r="4" ht="18" customHeight="1" spans="1:10">
      <c r="A4" s="62" t="e">
        <f>#REF!</f>
        <v>#REF!</v>
      </c>
      <c r="J4" s="47" t="s">
        <v>3</v>
      </c>
    </row>
    <row r="5" s="38" customFormat="1" ht="18" customHeight="1" spans="1:10">
      <c r="A5" s="48" t="s">
        <v>5</v>
      </c>
      <c r="B5" s="48" t="s">
        <v>159</v>
      </c>
      <c r="C5" s="48" t="s">
        <v>102</v>
      </c>
      <c r="D5" s="48" t="s">
        <v>102</v>
      </c>
      <c r="E5" s="48" t="s">
        <v>104</v>
      </c>
      <c r="F5" s="48" t="s">
        <v>92</v>
      </c>
      <c r="G5" s="48" t="s">
        <v>93</v>
      </c>
      <c r="H5" s="48" t="s">
        <v>94</v>
      </c>
      <c r="I5" s="217" t="s">
        <v>95</v>
      </c>
      <c r="J5" s="48" t="s">
        <v>8</v>
      </c>
    </row>
    <row r="6" ht="18" customHeight="1" spans="1:10">
      <c r="A6" s="50">
        <v>1</v>
      </c>
      <c r="B6" s="63" t="s">
        <v>114</v>
      </c>
      <c r="C6" s="48" t="s">
        <v>160</v>
      </c>
      <c r="D6" s="48" t="s">
        <v>160</v>
      </c>
      <c r="E6" s="48" t="s">
        <v>129</v>
      </c>
      <c r="F6" s="214">
        <v>1490926.64</v>
      </c>
      <c r="G6" s="214">
        <v>1490926.64</v>
      </c>
      <c r="H6" s="53"/>
      <c r="I6" s="218"/>
      <c r="J6" s="48"/>
    </row>
    <row r="7" ht="18" customHeight="1" spans="1:10">
      <c r="A7" s="50">
        <v>2</v>
      </c>
      <c r="B7" s="63" t="s">
        <v>161</v>
      </c>
      <c r="C7" s="48" t="s">
        <v>160</v>
      </c>
      <c r="D7" s="48" t="s">
        <v>160</v>
      </c>
      <c r="E7" s="48" t="s">
        <v>129</v>
      </c>
      <c r="F7" s="214">
        <v>93000</v>
      </c>
      <c r="G7" s="214">
        <v>93000</v>
      </c>
      <c r="H7" s="53"/>
      <c r="I7" s="218"/>
      <c r="J7" s="48"/>
    </row>
    <row r="8" ht="18" customHeight="1" spans="1:10">
      <c r="A8" s="50">
        <v>3</v>
      </c>
      <c r="B8" s="63" t="s">
        <v>162</v>
      </c>
      <c r="C8" s="48" t="s">
        <v>160</v>
      </c>
      <c r="D8" s="48" t="s">
        <v>160</v>
      </c>
      <c r="E8" s="48" t="s">
        <v>107</v>
      </c>
      <c r="F8" s="214">
        <v>2500000</v>
      </c>
      <c r="G8" s="214">
        <v>2500000</v>
      </c>
      <c r="H8" s="53"/>
      <c r="I8" s="218"/>
      <c r="J8" s="48"/>
    </row>
    <row r="9" ht="18" customHeight="1" spans="1:10">
      <c r="A9" s="50">
        <v>4</v>
      </c>
      <c r="B9" s="63" t="s">
        <v>163</v>
      </c>
      <c r="C9" s="48" t="s">
        <v>160</v>
      </c>
      <c r="D9" s="48" t="s">
        <v>160</v>
      </c>
      <c r="E9" s="48" t="s">
        <v>107</v>
      </c>
      <c r="F9" s="214">
        <v>21646.9</v>
      </c>
      <c r="G9" s="214">
        <v>21646.9</v>
      </c>
      <c r="H9" s="53"/>
      <c r="I9" s="218"/>
      <c r="J9" s="48"/>
    </row>
    <row r="10" ht="18" customHeight="1" spans="1:10">
      <c r="A10" s="50">
        <v>5</v>
      </c>
      <c r="B10" s="63" t="s">
        <v>164</v>
      </c>
      <c r="C10" s="48" t="s">
        <v>160</v>
      </c>
      <c r="D10" s="48" t="s">
        <v>160</v>
      </c>
      <c r="E10" s="48" t="s">
        <v>127</v>
      </c>
      <c r="F10" s="214">
        <v>20000</v>
      </c>
      <c r="G10" s="214">
        <v>20000</v>
      </c>
      <c r="H10" s="53"/>
      <c r="I10" s="218"/>
      <c r="J10" s="48"/>
    </row>
    <row r="11" ht="18" customHeight="1" spans="1:10">
      <c r="A11" s="50">
        <v>6</v>
      </c>
      <c r="B11" s="63" t="s">
        <v>165</v>
      </c>
      <c r="C11" s="48" t="s">
        <v>160</v>
      </c>
      <c r="D11" s="48" t="s">
        <v>160</v>
      </c>
      <c r="E11" s="48" t="s">
        <v>129</v>
      </c>
      <c r="F11" s="214">
        <v>2814738</v>
      </c>
      <c r="G11" s="214">
        <v>2814738</v>
      </c>
      <c r="H11" s="53"/>
      <c r="I11" s="218"/>
      <c r="J11" s="48"/>
    </row>
    <row r="12" ht="18" customHeight="1" spans="1:10">
      <c r="A12" s="50">
        <v>7</v>
      </c>
      <c r="B12" s="63" t="s">
        <v>166</v>
      </c>
      <c r="C12" s="48" t="s">
        <v>160</v>
      </c>
      <c r="D12" s="48" t="s">
        <v>160</v>
      </c>
      <c r="E12" s="48" t="s">
        <v>124</v>
      </c>
      <c r="F12" s="214">
        <v>65450</v>
      </c>
      <c r="G12" s="214">
        <v>65450</v>
      </c>
      <c r="H12" s="53"/>
      <c r="I12" s="218"/>
      <c r="J12" s="48"/>
    </row>
    <row r="13" ht="18" customHeight="1" spans="1:10">
      <c r="A13" s="50">
        <v>8</v>
      </c>
      <c r="B13" s="63" t="s">
        <v>167</v>
      </c>
      <c r="C13" s="48" t="s">
        <v>160</v>
      </c>
      <c r="D13" s="48" t="s">
        <v>160</v>
      </c>
      <c r="E13" s="48" t="s">
        <v>124</v>
      </c>
      <c r="F13" s="214">
        <v>62200</v>
      </c>
      <c r="G13" s="214">
        <v>62200</v>
      </c>
      <c r="H13" s="53"/>
      <c r="I13" s="218"/>
      <c r="J13" s="48"/>
    </row>
    <row r="14" ht="18" customHeight="1" spans="1:10">
      <c r="A14" s="50">
        <v>9</v>
      </c>
      <c r="B14" s="63" t="s">
        <v>168</v>
      </c>
      <c r="C14" s="48" t="s">
        <v>169</v>
      </c>
      <c r="D14" s="48" t="s">
        <v>169</v>
      </c>
      <c r="E14" s="48" t="s">
        <v>107</v>
      </c>
      <c r="F14" s="214">
        <v>516113.51</v>
      </c>
      <c r="G14" s="214">
        <v>516113.51</v>
      </c>
      <c r="H14" s="53"/>
      <c r="I14" s="218"/>
      <c r="J14" s="48"/>
    </row>
    <row r="15" ht="18" customHeight="1" spans="1:10">
      <c r="A15" s="50">
        <v>10</v>
      </c>
      <c r="B15" s="63" t="s">
        <v>170</v>
      </c>
      <c r="C15" s="48" t="s">
        <v>169</v>
      </c>
      <c r="D15" s="48" t="s">
        <v>169</v>
      </c>
      <c r="E15" s="48" t="s">
        <v>107</v>
      </c>
      <c r="F15" s="214">
        <v>6000</v>
      </c>
      <c r="G15" s="214">
        <v>6000</v>
      </c>
      <c r="H15" s="53"/>
      <c r="I15" s="218"/>
      <c r="J15" s="48"/>
    </row>
    <row r="16" ht="18" customHeight="1" spans="1:10">
      <c r="A16" s="50">
        <v>11</v>
      </c>
      <c r="B16" s="63" t="s">
        <v>171</v>
      </c>
      <c r="C16" s="48" t="s">
        <v>169</v>
      </c>
      <c r="D16" s="48" t="s">
        <v>169</v>
      </c>
      <c r="E16" s="48" t="s">
        <v>107</v>
      </c>
      <c r="F16" s="214">
        <v>183.9</v>
      </c>
      <c r="G16" s="214">
        <v>183.9</v>
      </c>
      <c r="H16" s="53"/>
      <c r="I16" s="218"/>
      <c r="J16" s="48"/>
    </row>
    <row r="17" ht="18" customHeight="1" spans="1:10">
      <c r="A17" s="50">
        <v>12</v>
      </c>
      <c r="B17" s="63" t="s">
        <v>172</v>
      </c>
      <c r="C17" s="48" t="s">
        <v>169</v>
      </c>
      <c r="D17" s="48" t="s">
        <v>169</v>
      </c>
      <c r="E17" s="48" t="s">
        <v>127</v>
      </c>
      <c r="F17" s="214">
        <v>11649</v>
      </c>
      <c r="G17" s="214">
        <v>11649</v>
      </c>
      <c r="H17" s="53"/>
      <c r="I17" s="218"/>
      <c r="J17" s="48"/>
    </row>
    <row r="18" ht="18" customHeight="1" spans="1:10">
      <c r="A18" s="50">
        <v>13</v>
      </c>
      <c r="B18" s="63" t="s">
        <v>173</v>
      </c>
      <c r="C18" s="48" t="s">
        <v>160</v>
      </c>
      <c r="D18" s="48" t="s">
        <v>160</v>
      </c>
      <c r="E18" s="48" t="s">
        <v>129</v>
      </c>
      <c r="F18" s="214">
        <v>120000</v>
      </c>
      <c r="G18" s="214">
        <v>120000</v>
      </c>
      <c r="H18" s="53"/>
      <c r="I18" s="218"/>
      <c r="J18" s="48"/>
    </row>
    <row r="19" ht="18" customHeight="1" spans="1:10">
      <c r="A19" s="50">
        <v>14</v>
      </c>
      <c r="B19" s="63" t="s">
        <v>174</v>
      </c>
      <c r="C19" s="48" t="s">
        <v>160</v>
      </c>
      <c r="D19" s="48" t="s">
        <v>160</v>
      </c>
      <c r="E19" s="48" t="s">
        <v>129</v>
      </c>
      <c r="F19" s="214">
        <v>976500</v>
      </c>
      <c r="G19" s="214">
        <v>976500</v>
      </c>
      <c r="H19" s="53"/>
      <c r="I19" s="218"/>
      <c r="J19" s="48"/>
    </row>
    <row r="20" ht="18" customHeight="1" spans="1:10">
      <c r="A20" s="50"/>
      <c r="B20" s="63"/>
      <c r="C20" s="48"/>
      <c r="D20" s="48"/>
      <c r="E20" s="48"/>
      <c r="F20" s="214"/>
      <c r="G20" s="214"/>
      <c r="H20" s="53"/>
      <c r="I20" s="218"/>
      <c r="J20" s="48"/>
    </row>
    <row r="21" ht="18" customHeight="1" spans="1:10">
      <c r="A21" s="50"/>
      <c r="B21" s="63"/>
      <c r="C21" s="48"/>
      <c r="D21" s="48"/>
      <c r="E21" s="48"/>
      <c r="F21" s="214"/>
      <c r="G21" s="214"/>
      <c r="H21" s="53"/>
      <c r="I21" s="218"/>
      <c r="J21" s="48"/>
    </row>
    <row r="22" ht="18" customHeight="1" spans="1:10">
      <c r="A22" s="50"/>
      <c r="B22" s="63"/>
      <c r="C22" s="48"/>
      <c r="D22" s="48"/>
      <c r="E22" s="48"/>
      <c r="F22" s="214"/>
      <c r="G22" s="214"/>
      <c r="H22" s="53"/>
      <c r="I22" s="218"/>
      <c r="J22" s="48"/>
    </row>
    <row r="23" ht="18" customHeight="1" spans="1:10">
      <c r="A23" s="50"/>
      <c r="B23" s="63"/>
      <c r="C23" s="48"/>
      <c r="D23" s="48"/>
      <c r="E23" s="48"/>
      <c r="F23" s="214"/>
      <c r="G23" s="214"/>
      <c r="H23" s="53"/>
      <c r="I23" s="218"/>
      <c r="J23" s="48"/>
    </row>
    <row r="24" ht="18" customHeight="1" spans="1:10">
      <c r="A24" s="50"/>
      <c r="B24" s="59"/>
      <c r="C24" s="50"/>
      <c r="D24" s="60"/>
      <c r="E24" s="50"/>
      <c r="F24" s="53"/>
      <c r="G24" s="53"/>
      <c r="H24" s="53"/>
      <c r="I24" s="218"/>
      <c r="J24" s="54"/>
    </row>
    <row r="25" ht="18" customHeight="1" spans="1:10">
      <c r="A25" s="61" t="s">
        <v>154</v>
      </c>
      <c r="B25" s="52"/>
      <c r="C25" s="50"/>
      <c r="D25" s="60"/>
      <c r="E25" s="50"/>
      <c r="F25" s="215"/>
      <c r="G25" s="215"/>
      <c r="H25" s="53">
        <f>G25-F25</f>
        <v>0</v>
      </c>
      <c r="I25" s="218" t="str">
        <f>IF(ISERROR(H25/F25*100),"",H25/F25*100)</f>
        <v/>
      </c>
      <c r="J25" s="54"/>
    </row>
    <row r="26" ht="18" customHeight="1" spans="1:10">
      <c r="A26" s="61" t="s">
        <v>175</v>
      </c>
      <c r="B26" s="52"/>
      <c r="C26" s="50"/>
      <c r="D26" s="60"/>
      <c r="E26" s="50"/>
      <c r="F26" s="215"/>
      <c r="G26" s="53"/>
      <c r="H26" s="53"/>
      <c r="I26" s="218" t="str">
        <f>IF(ISERROR(H26/F26*100),"",H26/F26*100)</f>
        <v/>
      </c>
      <c r="J26" s="54"/>
    </row>
    <row r="27" ht="18" customHeight="1" spans="1:10">
      <c r="A27" s="48" t="s">
        <v>176</v>
      </c>
      <c r="B27" s="50"/>
      <c r="C27" s="54"/>
      <c r="D27" s="54"/>
      <c r="E27" s="54"/>
      <c r="F27" s="53">
        <f>F25-F26</f>
        <v>0</v>
      </c>
      <c r="G27" s="53">
        <f>G25-G26</f>
        <v>0</v>
      </c>
      <c r="H27" s="53">
        <f>G27-F27</f>
        <v>0</v>
      </c>
      <c r="I27" s="218" t="str">
        <f>IF(ISERROR(H27/F27*100),"",H27/F27*100)</f>
        <v/>
      </c>
      <c r="J27" s="54"/>
    </row>
  </sheetData>
  <mergeCells count="5">
    <mergeCell ref="A1:J1"/>
    <mergeCell ref="A2:J2"/>
    <mergeCell ref="A25:B25"/>
    <mergeCell ref="A26:B26"/>
    <mergeCell ref="A27:B27"/>
  </mergeCells>
  <printOptions horizontalCentered="1"/>
  <pageMargins left="0.98" right="0.98" top="0.87" bottom="0.87" header="1.06" footer="0.51"/>
  <pageSetup paperSize="9" scale="94" fitToHeight="0" orientation="landscape"/>
  <headerFooter alignWithMargins="0">
    <oddFooter>&amp;L&amp;"宋体,常规"&amp;10被评估单位填表人&amp;"Times New Roman,常规":&amp;"宋体,常规"钟贞
填表日期：&amp;"Times New Roman,常规"2016&amp;"宋体,常规"年&amp;"Times New Roman,常规"4&amp;"宋体,常规"月&amp;"Times New Roman,常规"31&amp;"宋体,常规"日&amp;C&amp;"宋体,常规"&amp;10评估人员：杨彦 柏南林 刘彩雄 梁瀚元&amp;R&amp;"宋体,常规"&amp;10共&amp;N页第&amp;P页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5"/>
  <sheetViews>
    <sheetView tabSelected="1" workbookViewId="0">
      <selection activeCell="AB5" sqref="AB5"/>
    </sheetView>
  </sheetViews>
  <sheetFormatPr defaultColWidth="9" defaultRowHeight="15.75" customHeight="1"/>
  <cols>
    <col min="1" max="1" width="6.75" style="120" customWidth="1"/>
    <col min="2" max="2" width="8.25" style="120" customWidth="1"/>
    <col min="3" max="3" width="16" style="118" customWidth="1"/>
    <col min="4" max="4" width="12.875" style="172" customWidth="1"/>
    <col min="5" max="5" width="8.25" style="173" customWidth="1"/>
    <col min="6" max="6" width="13.875" style="172" customWidth="1"/>
    <col min="7" max="7" width="9" style="174" customWidth="1"/>
    <col min="8" max="10" width="9" style="174" hidden="1" customWidth="1"/>
    <col min="11" max="11" width="28.375" style="174" hidden="1" customWidth="1"/>
    <col min="12" max="13" width="11.625" style="174" hidden="1" customWidth="1"/>
    <col min="14" max="17" width="9" style="174" hidden="1" customWidth="1"/>
    <col min="18" max="18" width="28.375" style="174" hidden="1" customWidth="1"/>
    <col min="19" max="27" width="11.625" style="174" hidden="1" customWidth="1"/>
    <col min="28" max="16384" width="9" style="174"/>
  </cols>
  <sheetData>
    <row r="1" s="170" customFormat="1" ht="30" customHeight="1" spans="1:12">
      <c r="A1" s="123" t="s">
        <v>177</v>
      </c>
      <c r="B1" s="123"/>
      <c r="C1" s="123"/>
      <c r="D1" s="123"/>
      <c r="E1" s="123"/>
      <c r="F1" s="123"/>
      <c r="H1" s="175"/>
      <c r="I1" s="175"/>
      <c r="J1" s="175"/>
      <c r="K1" s="200" t="s">
        <v>178</v>
      </c>
      <c r="L1" s="175"/>
    </row>
    <row r="2" s="171" customFormat="1" customHeight="1" spans="1:12">
      <c r="A2" s="129" t="s">
        <v>5</v>
      </c>
      <c r="B2" s="2" t="s">
        <v>179</v>
      </c>
      <c r="C2" s="129" t="s">
        <v>180</v>
      </c>
      <c r="D2" s="176" t="s">
        <v>181</v>
      </c>
      <c r="E2" s="177" t="s">
        <v>182</v>
      </c>
      <c r="F2" s="176" t="s">
        <v>183</v>
      </c>
      <c r="H2" s="178" t="s">
        <v>184</v>
      </c>
      <c r="I2" s="175"/>
      <c r="J2" s="175"/>
      <c r="K2" s="175"/>
      <c r="L2" s="175"/>
    </row>
    <row r="3" s="171" customFormat="1" ht="24.75" customHeight="1" spans="1:12">
      <c r="A3" s="129"/>
      <c r="B3" s="3"/>
      <c r="C3" s="129"/>
      <c r="D3" s="176"/>
      <c r="E3" s="177"/>
      <c r="F3" s="176"/>
      <c r="H3" s="179" t="s">
        <v>185</v>
      </c>
      <c r="I3" s="201"/>
      <c r="J3" s="201"/>
      <c r="K3" s="201"/>
      <c r="L3" s="202"/>
    </row>
    <row r="4" s="120" customFormat="1" ht="24.75" customHeight="1" spans="1:12">
      <c r="A4" s="180">
        <v>1</v>
      </c>
      <c r="B4" s="181" t="s">
        <v>186</v>
      </c>
      <c r="C4" s="141" t="s">
        <v>187</v>
      </c>
      <c r="D4" s="141" t="s">
        <v>188</v>
      </c>
      <c r="E4" s="182">
        <v>2006</v>
      </c>
      <c r="F4" s="183">
        <v>108.48</v>
      </c>
      <c r="H4" s="184" t="s">
        <v>189</v>
      </c>
      <c r="I4" s="203"/>
      <c r="J4" s="203"/>
      <c r="K4" s="203"/>
      <c r="L4" s="204"/>
    </row>
    <row r="5" s="120" customFormat="1" ht="24.75" customHeight="1" spans="1:12">
      <c r="A5" s="180">
        <v>2</v>
      </c>
      <c r="B5" s="185"/>
      <c r="C5" s="186" t="s">
        <v>190</v>
      </c>
      <c r="D5" s="141" t="s">
        <v>188</v>
      </c>
      <c r="E5" s="182">
        <v>2006</v>
      </c>
      <c r="F5" s="183">
        <v>42.98</v>
      </c>
      <c r="H5" s="184"/>
      <c r="I5" s="203"/>
      <c r="J5" s="203"/>
      <c r="K5" s="203"/>
      <c r="L5" s="204"/>
    </row>
    <row r="6" s="120" customFormat="1" ht="24.75" customHeight="1" spans="1:12">
      <c r="A6" s="180">
        <v>3</v>
      </c>
      <c r="B6" s="185"/>
      <c r="C6" s="186" t="s">
        <v>191</v>
      </c>
      <c r="D6" s="141" t="s">
        <v>188</v>
      </c>
      <c r="E6" s="182">
        <v>2006</v>
      </c>
      <c r="F6" s="183">
        <v>22.43</v>
      </c>
      <c r="H6" s="184"/>
      <c r="I6" s="203"/>
      <c r="J6" s="203"/>
      <c r="K6" s="203"/>
      <c r="L6" s="204"/>
    </row>
    <row r="7" s="120" customFormat="1" ht="24.75" customHeight="1" spans="1:12">
      <c r="A7" s="180">
        <v>4</v>
      </c>
      <c r="B7" s="185"/>
      <c r="C7" s="186" t="s">
        <v>192</v>
      </c>
      <c r="D7" s="141" t="s">
        <v>193</v>
      </c>
      <c r="E7" s="182">
        <v>2006</v>
      </c>
      <c r="F7" s="187">
        <v>237.01</v>
      </c>
      <c r="H7" s="184"/>
      <c r="I7" s="203"/>
      <c r="J7" s="203"/>
      <c r="K7" s="203"/>
      <c r="L7" s="204"/>
    </row>
    <row r="8" ht="24.95" customHeight="1" spans="1:12">
      <c r="A8" s="188">
        <v>5</v>
      </c>
      <c r="B8" s="185"/>
      <c r="C8" s="186" t="s">
        <v>194</v>
      </c>
      <c r="D8" s="141" t="s">
        <v>195</v>
      </c>
      <c r="E8" s="182">
        <v>2006</v>
      </c>
      <c r="F8" s="187">
        <v>4005.52</v>
      </c>
      <c r="H8" s="189" t="s">
        <v>196</v>
      </c>
      <c r="I8" s="205"/>
      <c r="J8" s="206" t="s">
        <v>197</v>
      </c>
      <c r="K8" s="207" t="s">
        <v>198</v>
      </c>
      <c r="L8" s="207" t="s">
        <v>199</v>
      </c>
    </row>
    <row r="9" ht="24.95" customHeight="1" spans="1:12">
      <c r="A9" s="190">
        <v>6</v>
      </c>
      <c r="B9" s="185"/>
      <c r="C9" s="186" t="s">
        <v>200</v>
      </c>
      <c r="D9" s="141" t="s">
        <v>188</v>
      </c>
      <c r="E9" s="182">
        <v>2006</v>
      </c>
      <c r="F9" s="183">
        <v>1031.2</v>
      </c>
      <c r="H9" s="191"/>
      <c r="I9" s="205"/>
      <c r="J9" s="206"/>
      <c r="K9" s="207"/>
      <c r="L9" s="207"/>
    </row>
    <row r="10" s="119" customFormat="1" ht="24.95" customHeight="1" spans="1:12">
      <c r="A10" s="180"/>
      <c r="B10" s="185"/>
      <c r="C10" s="186" t="s">
        <v>201</v>
      </c>
      <c r="D10" s="141" t="s">
        <v>188</v>
      </c>
      <c r="E10" s="182">
        <v>2006</v>
      </c>
      <c r="F10" s="183">
        <v>50.65</v>
      </c>
      <c r="H10" s="192" t="s">
        <v>202</v>
      </c>
      <c r="I10" s="207" t="s">
        <v>203</v>
      </c>
      <c r="J10" s="206">
        <v>20</v>
      </c>
      <c r="K10" s="207" t="s">
        <v>204</v>
      </c>
      <c r="L10" s="208">
        <v>16</v>
      </c>
    </row>
    <row r="11" s="119" customFormat="1" ht="24.95" customHeight="1" spans="1:12">
      <c r="A11" s="188">
        <v>7</v>
      </c>
      <c r="B11" s="193"/>
      <c r="C11" s="186" t="s">
        <v>205</v>
      </c>
      <c r="D11" s="141" t="s">
        <v>188</v>
      </c>
      <c r="E11" s="182">
        <v>2006</v>
      </c>
      <c r="F11" s="183">
        <v>28.7</v>
      </c>
      <c r="H11" s="194"/>
      <c r="I11" s="207"/>
      <c r="J11" s="206"/>
      <c r="K11" s="207"/>
      <c r="L11" s="208"/>
    </row>
    <row r="12" ht="24.95" customHeight="1" spans="1:12">
      <c r="A12" s="156" t="s">
        <v>206</v>
      </c>
      <c r="B12" s="195"/>
      <c r="C12" s="159"/>
      <c r="D12" s="141"/>
      <c r="E12" s="196"/>
      <c r="F12" s="197">
        <f>SUM(F4:F11)</f>
        <v>5526.97</v>
      </c>
      <c r="H12" s="194"/>
      <c r="I12" s="207" t="s">
        <v>207</v>
      </c>
      <c r="J12" s="206">
        <v>10</v>
      </c>
      <c r="K12" s="207" t="s">
        <v>208</v>
      </c>
      <c r="L12" s="208">
        <v>8</v>
      </c>
    </row>
    <row r="13" ht="20.1" customHeight="1" spans="1:12">
      <c r="A13" s="174"/>
      <c r="B13" s="174"/>
      <c r="C13" s="171"/>
      <c r="D13" s="174"/>
      <c r="E13" s="171"/>
      <c r="F13" s="171"/>
      <c r="H13" s="194"/>
      <c r="I13" s="207" t="s">
        <v>209</v>
      </c>
      <c r="J13" s="206">
        <v>10</v>
      </c>
      <c r="K13" s="207" t="s">
        <v>210</v>
      </c>
      <c r="L13" s="208">
        <v>8</v>
      </c>
    </row>
    <row r="14" ht="20.1" customHeight="1" spans="1:12">
      <c r="A14" s="174"/>
      <c r="B14" s="174"/>
      <c r="C14" s="171"/>
      <c r="D14" s="174"/>
      <c r="E14" s="171"/>
      <c r="F14" s="171"/>
      <c r="H14" s="194"/>
      <c r="I14" s="207" t="s">
        <v>211</v>
      </c>
      <c r="J14" s="206">
        <v>10</v>
      </c>
      <c r="K14" s="207" t="s">
        <v>212</v>
      </c>
      <c r="L14" s="208">
        <v>8</v>
      </c>
    </row>
    <row r="15" ht="20.1" customHeight="1" spans="1:12">
      <c r="A15" s="174"/>
      <c r="B15" s="174"/>
      <c r="C15" s="171"/>
      <c r="D15" s="174"/>
      <c r="E15" s="171"/>
      <c r="F15" s="171"/>
      <c r="H15" s="198"/>
      <c r="I15" s="209"/>
      <c r="J15" s="184" t="s">
        <v>213</v>
      </c>
      <c r="K15" s="204"/>
      <c r="L15" s="210" t="e">
        <f>L10+#REF!+L12+L13+L14</f>
        <v>#REF!</v>
      </c>
    </row>
    <row r="16" ht="20.1" customHeight="1" spans="1:12">
      <c r="A16" s="174"/>
      <c r="B16" s="174"/>
      <c r="C16" s="171"/>
      <c r="D16" s="174"/>
      <c r="E16" s="171"/>
      <c r="F16" s="171"/>
      <c r="H16" s="192" t="s">
        <v>214</v>
      </c>
      <c r="I16" s="207" t="s">
        <v>215</v>
      </c>
      <c r="J16" s="206">
        <v>25</v>
      </c>
      <c r="K16" s="207" t="s">
        <v>216</v>
      </c>
      <c r="L16" s="208">
        <v>15</v>
      </c>
    </row>
    <row r="17" ht="19.5" customHeight="1" spans="1:12">
      <c r="A17" s="174"/>
      <c r="B17" s="174"/>
      <c r="C17" s="171"/>
      <c r="D17" s="174"/>
      <c r="E17" s="171"/>
      <c r="F17" s="171"/>
      <c r="H17" s="194"/>
      <c r="I17" s="207" t="s">
        <v>217</v>
      </c>
      <c r="J17" s="206">
        <v>25</v>
      </c>
      <c r="K17" s="207" t="s">
        <v>218</v>
      </c>
      <c r="L17" s="208">
        <v>15</v>
      </c>
    </row>
    <row r="18" ht="19.5" customHeight="1" spans="1:12">
      <c r="A18" s="174"/>
      <c r="B18" s="174"/>
      <c r="C18" s="171"/>
      <c r="D18" s="174"/>
      <c r="E18" s="171"/>
      <c r="F18" s="171"/>
      <c r="H18" s="194"/>
      <c r="I18" s="207" t="s">
        <v>219</v>
      </c>
      <c r="J18" s="206">
        <v>25</v>
      </c>
      <c r="K18" s="207" t="s">
        <v>220</v>
      </c>
      <c r="L18" s="208">
        <v>15</v>
      </c>
    </row>
    <row r="19" ht="20.1" customHeight="1" spans="1:12">
      <c r="A19" s="174"/>
      <c r="B19" s="174"/>
      <c r="C19" s="171"/>
      <c r="D19" s="174"/>
      <c r="E19" s="171"/>
      <c r="F19" s="171"/>
      <c r="H19" s="194"/>
      <c r="I19" s="207" t="s">
        <v>221</v>
      </c>
      <c r="J19" s="206">
        <v>25</v>
      </c>
      <c r="K19" s="207" t="s">
        <v>220</v>
      </c>
      <c r="L19" s="208">
        <v>15</v>
      </c>
    </row>
    <row r="20" ht="20.1" customHeight="1" spans="1:12">
      <c r="A20" s="174"/>
      <c r="B20" s="174"/>
      <c r="C20" s="171"/>
      <c r="D20" s="174"/>
      <c r="E20" s="171"/>
      <c r="F20" s="171"/>
      <c r="H20" s="194"/>
      <c r="I20" s="207"/>
      <c r="J20" s="184" t="s">
        <v>222</v>
      </c>
      <c r="K20" s="204"/>
      <c r="L20" s="210">
        <f>L16+L17+L18+L19</f>
        <v>60</v>
      </c>
    </row>
    <row r="21" ht="20.1" customHeight="1" spans="1:12">
      <c r="A21" s="174"/>
      <c r="B21" s="174"/>
      <c r="C21" s="171"/>
      <c r="D21" s="174"/>
      <c r="E21" s="171"/>
      <c r="F21" s="171"/>
      <c r="H21" s="194"/>
      <c r="I21" s="207" t="s">
        <v>223</v>
      </c>
      <c r="J21" s="206">
        <v>20</v>
      </c>
      <c r="K21" s="207" t="s">
        <v>224</v>
      </c>
      <c r="L21" s="208">
        <v>10</v>
      </c>
    </row>
    <row r="22" ht="20.1" customHeight="1" spans="1:12">
      <c r="A22" s="174"/>
      <c r="B22" s="174"/>
      <c r="C22" s="171"/>
      <c r="D22" s="174"/>
      <c r="E22" s="171"/>
      <c r="F22" s="171"/>
      <c r="H22" s="194"/>
      <c r="I22" s="207" t="s">
        <v>225</v>
      </c>
      <c r="J22" s="206">
        <v>20</v>
      </c>
      <c r="K22" s="207" t="s">
        <v>226</v>
      </c>
      <c r="L22" s="208">
        <v>10</v>
      </c>
    </row>
    <row r="23" ht="20.1" customHeight="1" spans="1:12">
      <c r="A23" s="174"/>
      <c r="B23" s="174"/>
      <c r="C23" s="171"/>
      <c r="D23" s="174"/>
      <c r="E23" s="171"/>
      <c r="F23" s="171"/>
      <c r="H23" s="194"/>
      <c r="I23" s="207" t="s">
        <v>227</v>
      </c>
      <c r="J23" s="206">
        <v>15</v>
      </c>
      <c r="K23" s="207" t="s">
        <v>228</v>
      </c>
      <c r="L23" s="208">
        <v>11</v>
      </c>
    </row>
    <row r="24" ht="20.1" customHeight="1" spans="1:12">
      <c r="A24" s="174"/>
      <c r="B24" s="174"/>
      <c r="C24" s="171"/>
      <c r="D24" s="174"/>
      <c r="E24" s="171"/>
      <c r="F24" s="171"/>
      <c r="H24" s="194"/>
      <c r="I24" s="207" t="s">
        <v>229</v>
      </c>
      <c r="J24" s="206">
        <v>10</v>
      </c>
      <c r="K24" s="207" t="s">
        <v>230</v>
      </c>
      <c r="L24" s="208">
        <v>5</v>
      </c>
    </row>
    <row r="25" ht="20.1" customHeight="1" spans="1:12">
      <c r="A25" s="174"/>
      <c r="B25" s="174"/>
      <c r="C25" s="171"/>
      <c r="D25" s="174"/>
      <c r="E25" s="171"/>
      <c r="F25" s="171"/>
      <c r="H25" s="194"/>
      <c r="I25" s="207" t="s">
        <v>231</v>
      </c>
      <c r="J25" s="206">
        <v>25</v>
      </c>
      <c r="K25" s="207" t="s">
        <v>232</v>
      </c>
      <c r="L25" s="208">
        <v>10</v>
      </c>
    </row>
    <row r="26" ht="20.1" customHeight="1" spans="1:12">
      <c r="A26" s="174"/>
      <c r="B26" s="174"/>
      <c r="C26" s="171"/>
      <c r="D26" s="174"/>
      <c r="E26" s="171"/>
      <c r="F26" s="171"/>
      <c r="H26" s="194"/>
      <c r="I26" s="207" t="s">
        <v>233</v>
      </c>
      <c r="J26" s="206">
        <v>15</v>
      </c>
      <c r="K26" s="207" t="s">
        <v>234</v>
      </c>
      <c r="L26" s="208">
        <v>5</v>
      </c>
    </row>
    <row r="27" ht="20.1" customHeight="1" spans="1:12">
      <c r="A27" s="174"/>
      <c r="B27" s="174"/>
      <c r="C27" s="171"/>
      <c r="D27" s="174"/>
      <c r="E27" s="171"/>
      <c r="F27" s="171"/>
      <c r="H27" s="198"/>
      <c r="I27" s="207"/>
      <c r="J27" s="184" t="s">
        <v>235</v>
      </c>
      <c r="K27" s="204"/>
      <c r="L27" s="210">
        <f>L21+L22+L23+L24+L25+L26</f>
        <v>51</v>
      </c>
    </row>
    <row r="28" ht="20.1" customHeight="1" spans="1:12">
      <c r="A28" s="174"/>
      <c r="B28" s="174"/>
      <c r="C28" s="171"/>
      <c r="D28" s="174"/>
      <c r="E28" s="171"/>
      <c r="F28" s="171"/>
      <c r="H28" s="189" t="s">
        <v>236</v>
      </c>
      <c r="I28" s="211"/>
      <c r="J28" s="211"/>
      <c r="K28" s="205"/>
      <c r="L28" s="212" t="e">
        <f>(L15*0.6+L20*0.25+L27*0.15)*0.01</f>
        <v>#REF!</v>
      </c>
    </row>
    <row r="29" ht="20.1" customHeight="1" spans="1:6">
      <c r="A29" s="174"/>
      <c r="B29" s="174"/>
      <c r="C29" s="171"/>
      <c r="D29" s="174"/>
      <c r="E29" s="171"/>
      <c r="F29" s="171"/>
    </row>
    <row r="30" ht="20.1" customHeight="1" spans="1:8">
      <c r="A30" s="174"/>
      <c r="B30" s="174"/>
      <c r="C30" s="171"/>
      <c r="D30" s="174"/>
      <c r="E30" s="171"/>
      <c r="F30" s="171"/>
      <c r="H30" s="199" t="s">
        <v>194</v>
      </c>
    </row>
    <row r="31" ht="20.1" customHeight="1" spans="1:12">
      <c r="A31" s="174"/>
      <c r="B31" s="174"/>
      <c r="C31" s="171"/>
      <c r="D31" s="174"/>
      <c r="E31" s="171"/>
      <c r="F31" s="171"/>
      <c r="H31" s="179" t="s">
        <v>185</v>
      </c>
      <c r="I31" s="201"/>
      <c r="J31" s="201"/>
      <c r="K31" s="201"/>
      <c r="L31" s="202"/>
    </row>
    <row r="32" ht="20.1" customHeight="1" spans="1:12">
      <c r="A32" s="174"/>
      <c r="B32" s="174"/>
      <c r="C32" s="171"/>
      <c r="D32" s="174"/>
      <c r="E32" s="171"/>
      <c r="F32" s="171"/>
      <c r="H32" s="184" t="s">
        <v>189</v>
      </c>
      <c r="I32" s="203"/>
      <c r="J32" s="203"/>
      <c r="K32" s="203"/>
      <c r="L32" s="204"/>
    </row>
    <row r="33" ht="20.1" customHeight="1" spans="1:12">
      <c r="A33" s="174"/>
      <c r="B33" s="174"/>
      <c r="C33" s="171"/>
      <c r="D33" s="174"/>
      <c r="E33" s="171"/>
      <c r="F33" s="171"/>
      <c r="H33" s="189" t="s">
        <v>196</v>
      </c>
      <c r="I33" s="205"/>
      <c r="J33" s="206" t="s">
        <v>197</v>
      </c>
      <c r="K33" s="207" t="s">
        <v>198</v>
      </c>
      <c r="L33" s="207" t="s">
        <v>199</v>
      </c>
    </row>
    <row r="34" ht="20.1" customHeight="1" spans="1:12">
      <c r="A34" s="174"/>
      <c r="B34" s="174"/>
      <c r="C34" s="171"/>
      <c r="D34" s="174"/>
      <c r="E34" s="171"/>
      <c r="F34" s="171"/>
      <c r="H34" s="192" t="s">
        <v>202</v>
      </c>
      <c r="I34" s="207" t="s">
        <v>203</v>
      </c>
      <c r="J34" s="206">
        <v>20</v>
      </c>
      <c r="K34" s="207" t="s">
        <v>204</v>
      </c>
      <c r="L34" s="208">
        <v>16</v>
      </c>
    </row>
    <row r="35" ht="20.1" customHeight="1" spans="1:12">
      <c r="A35" s="174"/>
      <c r="B35" s="174"/>
      <c r="C35" s="171"/>
      <c r="D35" s="174"/>
      <c r="E35" s="171"/>
      <c r="F35" s="171"/>
      <c r="H35" s="194"/>
      <c r="I35" s="207" t="s">
        <v>237</v>
      </c>
      <c r="J35" s="206">
        <v>50</v>
      </c>
      <c r="K35" s="207" t="s">
        <v>238</v>
      </c>
      <c r="L35" s="208">
        <v>38</v>
      </c>
    </row>
    <row r="36" ht="20.1" customHeight="1" spans="1:12">
      <c r="A36" s="174"/>
      <c r="B36" s="174"/>
      <c r="C36" s="171"/>
      <c r="D36" s="174"/>
      <c r="E36" s="171"/>
      <c r="F36" s="171"/>
      <c r="H36" s="194"/>
      <c r="I36" s="207" t="s">
        <v>207</v>
      </c>
      <c r="J36" s="206">
        <v>10</v>
      </c>
      <c r="K36" s="207" t="s">
        <v>208</v>
      </c>
      <c r="L36" s="208">
        <v>6</v>
      </c>
    </row>
    <row r="37" ht="20.1" customHeight="1" spans="1:12">
      <c r="A37" s="174"/>
      <c r="B37" s="174"/>
      <c r="C37" s="171"/>
      <c r="D37" s="174"/>
      <c r="E37" s="171"/>
      <c r="F37" s="171"/>
      <c r="H37" s="194"/>
      <c r="I37" s="207" t="s">
        <v>209</v>
      </c>
      <c r="J37" s="206">
        <v>10</v>
      </c>
      <c r="K37" s="207" t="s">
        <v>210</v>
      </c>
      <c r="L37" s="208">
        <v>6</v>
      </c>
    </row>
    <row r="38" ht="20.1" customHeight="1" spans="1:12">
      <c r="A38" s="174"/>
      <c r="B38" s="174"/>
      <c r="C38" s="171"/>
      <c r="D38" s="174"/>
      <c r="E38" s="171"/>
      <c r="F38" s="171"/>
      <c r="H38" s="194"/>
      <c r="I38" s="207" t="s">
        <v>211</v>
      </c>
      <c r="J38" s="206">
        <v>10</v>
      </c>
      <c r="K38" s="207" t="s">
        <v>212</v>
      </c>
      <c r="L38" s="208">
        <v>6</v>
      </c>
    </row>
    <row r="39" ht="20.1" customHeight="1" spans="1:12">
      <c r="A39" s="174"/>
      <c r="B39" s="174"/>
      <c r="C39" s="171"/>
      <c r="D39" s="174"/>
      <c r="E39" s="171"/>
      <c r="F39" s="171"/>
      <c r="H39" s="198"/>
      <c r="I39" s="209"/>
      <c r="J39" s="184" t="s">
        <v>213</v>
      </c>
      <c r="K39" s="204"/>
      <c r="L39" s="210">
        <f>L34+L35+L36+L37+L38</f>
        <v>72</v>
      </c>
    </row>
    <row r="40" ht="20.1" customHeight="1" spans="1:12">
      <c r="A40" s="174"/>
      <c r="B40" s="174"/>
      <c r="C40" s="171"/>
      <c r="D40" s="174"/>
      <c r="E40" s="171"/>
      <c r="F40" s="171"/>
      <c r="H40" s="192" t="s">
        <v>214</v>
      </c>
      <c r="I40" s="207" t="s">
        <v>215</v>
      </c>
      <c r="J40" s="206">
        <v>25</v>
      </c>
      <c r="K40" s="207" t="s">
        <v>216</v>
      </c>
      <c r="L40" s="208">
        <v>10</v>
      </c>
    </row>
    <row r="41" ht="20.1" customHeight="1" spans="1:12">
      <c r="A41" s="174"/>
      <c r="B41" s="174"/>
      <c r="C41" s="171"/>
      <c r="D41" s="174"/>
      <c r="E41" s="171"/>
      <c r="F41" s="171"/>
      <c r="H41" s="194"/>
      <c r="I41" s="207" t="s">
        <v>217</v>
      </c>
      <c r="J41" s="206">
        <v>25</v>
      </c>
      <c r="K41" s="207" t="s">
        <v>218</v>
      </c>
      <c r="L41" s="208">
        <v>10</v>
      </c>
    </row>
    <row r="42" ht="20.1" customHeight="1" spans="1:12">
      <c r="A42" s="174"/>
      <c r="B42" s="174"/>
      <c r="C42" s="171"/>
      <c r="D42" s="174"/>
      <c r="E42" s="171"/>
      <c r="F42" s="171"/>
      <c r="H42" s="194"/>
      <c r="I42" s="207" t="s">
        <v>219</v>
      </c>
      <c r="J42" s="206">
        <v>25</v>
      </c>
      <c r="K42" s="207" t="s">
        <v>220</v>
      </c>
      <c r="L42" s="208">
        <v>15</v>
      </c>
    </row>
    <row r="43" ht="20.1" customHeight="1" spans="1:12">
      <c r="A43" s="174"/>
      <c r="B43" s="174"/>
      <c r="C43" s="171"/>
      <c r="D43" s="174"/>
      <c r="E43" s="171"/>
      <c r="F43" s="171"/>
      <c r="H43" s="194"/>
      <c r="I43" s="207" t="s">
        <v>221</v>
      </c>
      <c r="J43" s="206">
        <v>25</v>
      </c>
      <c r="K43" s="207" t="s">
        <v>220</v>
      </c>
      <c r="L43" s="208">
        <v>10</v>
      </c>
    </row>
    <row r="44" ht="20.1" customHeight="1" spans="1:12">
      <c r="A44" s="174"/>
      <c r="B44" s="174"/>
      <c r="C44" s="171"/>
      <c r="D44" s="174"/>
      <c r="E44" s="171"/>
      <c r="F44" s="171"/>
      <c r="H44" s="194"/>
      <c r="I44" s="207"/>
      <c r="J44" s="184" t="s">
        <v>222</v>
      </c>
      <c r="K44" s="204"/>
      <c r="L44" s="210">
        <f>L40+L41+L42+L43</f>
        <v>45</v>
      </c>
    </row>
    <row r="45" ht="20.1" customHeight="1" spans="1:12">
      <c r="A45" s="174"/>
      <c r="B45" s="174"/>
      <c r="C45" s="171"/>
      <c r="D45" s="174"/>
      <c r="E45" s="171"/>
      <c r="F45" s="171"/>
      <c r="H45" s="194"/>
      <c r="I45" s="207" t="s">
        <v>223</v>
      </c>
      <c r="J45" s="206">
        <v>20</v>
      </c>
      <c r="K45" s="207" t="s">
        <v>224</v>
      </c>
      <c r="L45" s="208">
        <v>10</v>
      </c>
    </row>
    <row r="46" ht="20.1" customHeight="1" spans="1:12">
      <c r="A46" s="174"/>
      <c r="B46" s="174"/>
      <c r="C46" s="171"/>
      <c r="D46" s="174"/>
      <c r="E46" s="171"/>
      <c r="F46" s="171"/>
      <c r="H46" s="194"/>
      <c r="I46" s="207" t="s">
        <v>225</v>
      </c>
      <c r="J46" s="206">
        <v>20</v>
      </c>
      <c r="K46" s="207" t="s">
        <v>226</v>
      </c>
      <c r="L46" s="208">
        <v>10</v>
      </c>
    </row>
    <row r="47" ht="20.1" customHeight="1" spans="1:12">
      <c r="A47" s="174"/>
      <c r="B47" s="174"/>
      <c r="C47" s="171"/>
      <c r="D47" s="174"/>
      <c r="E47" s="171"/>
      <c r="F47" s="171"/>
      <c r="H47" s="194"/>
      <c r="I47" s="207" t="s">
        <v>227</v>
      </c>
      <c r="J47" s="206">
        <v>15</v>
      </c>
      <c r="K47" s="207" t="s">
        <v>228</v>
      </c>
      <c r="L47" s="208">
        <v>11</v>
      </c>
    </row>
    <row r="48" ht="20.1" customHeight="1" spans="1:12">
      <c r="A48" s="174"/>
      <c r="B48" s="174"/>
      <c r="C48" s="171"/>
      <c r="D48" s="174"/>
      <c r="E48" s="171"/>
      <c r="F48" s="171"/>
      <c r="H48" s="194"/>
      <c r="I48" s="207" t="s">
        <v>229</v>
      </c>
      <c r="J48" s="206">
        <v>10</v>
      </c>
      <c r="K48" s="207" t="s">
        <v>230</v>
      </c>
      <c r="L48" s="208">
        <v>5</v>
      </c>
    </row>
    <row r="49" ht="20.1" customHeight="1" spans="1:12">
      <c r="A49" s="174"/>
      <c r="B49" s="174"/>
      <c r="C49" s="171"/>
      <c r="D49" s="174"/>
      <c r="E49" s="171"/>
      <c r="F49" s="171"/>
      <c r="H49" s="194"/>
      <c r="I49" s="207" t="s">
        <v>231</v>
      </c>
      <c r="J49" s="206">
        <v>25</v>
      </c>
      <c r="K49" s="207" t="s">
        <v>232</v>
      </c>
      <c r="L49" s="208">
        <v>10</v>
      </c>
    </row>
    <row r="50" ht="20.1" customHeight="1" spans="1:12">
      <c r="A50" s="174"/>
      <c r="B50" s="174"/>
      <c r="C50" s="171"/>
      <c r="D50" s="174"/>
      <c r="E50" s="171"/>
      <c r="F50" s="171"/>
      <c r="H50" s="194"/>
      <c r="I50" s="207" t="s">
        <v>233</v>
      </c>
      <c r="J50" s="206">
        <v>15</v>
      </c>
      <c r="K50" s="207" t="s">
        <v>234</v>
      </c>
      <c r="L50" s="208">
        <v>5</v>
      </c>
    </row>
    <row r="51" ht="20.1" customHeight="1" spans="1:12">
      <c r="A51" s="174"/>
      <c r="B51" s="174"/>
      <c r="C51" s="171"/>
      <c r="D51" s="174"/>
      <c r="E51" s="171"/>
      <c r="F51" s="171"/>
      <c r="H51" s="198"/>
      <c r="I51" s="207"/>
      <c r="J51" s="184" t="s">
        <v>235</v>
      </c>
      <c r="K51" s="204"/>
      <c r="L51" s="210">
        <f>L45+L46+L47+L48+L49+L50</f>
        <v>51</v>
      </c>
    </row>
    <row r="52" ht="20.1" customHeight="1" spans="1:12">
      <c r="A52" s="174"/>
      <c r="B52" s="174"/>
      <c r="C52" s="171"/>
      <c r="D52" s="174"/>
      <c r="E52" s="171"/>
      <c r="F52" s="171"/>
      <c r="H52" s="189" t="s">
        <v>236</v>
      </c>
      <c r="I52" s="211"/>
      <c r="J52" s="211"/>
      <c r="K52" s="205"/>
      <c r="L52" s="212">
        <f>(L39*0.6+L44*0.25+L51*0.15)*0.01</f>
        <v>0.621</v>
      </c>
    </row>
    <row r="53" ht="20.1" customHeight="1" spans="1:6">
      <c r="A53" s="174"/>
      <c r="B53" s="174"/>
      <c r="C53" s="171"/>
      <c r="D53" s="174"/>
      <c r="E53" s="171"/>
      <c r="F53" s="171"/>
    </row>
    <row r="54" ht="20.1" customHeight="1" spans="1:6">
      <c r="A54" s="174"/>
      <c r="B54" s="174"/>
      <c r="C54" s="171"/>
      <c r="D54" s="174"/>
      <c r="E54" s="171"/>
      <c r="F54" s="171"/>
    </row>
    <row r="55" ht="20.1" customHeight="1" spans="1:6">
      <c r="A55" s="174"/>
      <c r="B55" s="174"/>
      <c r="C55" s="171"/>
      <c r="D55" s="174"/>
      <c r="E55" s="171"/>
      <c r="F55" s="171"/>
    </row>
    <row r="56" ht="20.1" customHeight="1" spans="1:6">
      <c r="A56" s="174"/>
      <c r="B56" s="174"/>
      <c r="C56" s="171"/>
      <c r="D56" s="174"/>
      <c r="E56" s="171"/>
      <c r="F56" s="171"/>
    </row>
    <row r="57" ht="20.1" customHeight="1" spans="1:6">
      <c r="A57" s="174"/>
      <c r="B57" s="174"/>
      <c r="C57" s="171"/>
      <c r="D57" s="174"/>
      <c r="E57" s="171"/>
      <c r="F57" s="171"/>
    </row>
    <row r="58" ht="20.1" customHeight="1" spans="1:6">
      <c r="A58" s="174"/>
      <c r="B58" s="174"/>
      <c r="C58" s="171"/>
      <c r="D58" s="174"/>
      <c r="E58" s="171"/>
      <c r="F58" s="171"/>
    </row>
    <row r="59" ht="20.1" customHeight="1" spans="1:6">
      <c r="A59" s="174"/>
      <c r="B59" s="174"/>
      <c r="C59" s="171"/>
      <c r="D59" s="174"/>
      <c r="E59" s="171"/>
      <c r="F59" s="171"/>
    </row>
    <row r="60" ht="20.1" customHeight="1" spans="1:6">
      <c r="A60" s="174"/>
      <c r="B60" s="174"/>
      <c r="C60" s="171"/>
      <c r="D60" s="174"/>
      <c r="E60" s="171"/>
      <c r="F60" s="171"/>
    </row>
    <row r="61" ht="20.1" customHeight="1" spans="1:6">
      <c r="A61" s="174"/>
      <c r="B61" s="174"/>
      <c r="C61" s="171"/>
      <c r="D61" s="174"/>
      <c r="E61" s="171"/>
      <c r="F61" s="171"/>
    </row>
    <row r="62" ht="20.1" customHeight="1" spans="1:6">
      <c r="A62" s="174"/>
      <c r="B62" s="174"/>
      <c r="C62" s="171"/>
      <c r="D62" s="174"/>
      <c r="E62" s="171"/>
      <c r="F62" s="171"/>
    </row>
    <row r="63" ht="20.1" customHeight="1" spans="1:6">
      <c r="A63" s="174"/>
      <c r="B63" s="174"/>
      <c r="C63" s="171"/>
      <c r="D63" s="174"/>
      <c r="E63" s="171"/>
      <c r="F63" s="171"/>
    </row>
    <row r="64" ht="20.1" customHeight="1" spans="1:6">
      <c r="A64" s="174"/>
      <c r="B64" s="174"/>
      <c r="C64" s="171"/>
      <c r="D64" s="174"/>
      <c r="E64" s="171"/>
      <c r="F64" s="171"/>
    </row>
    <row r="65" ht="20.1" customHeight="1" spans="1:6">
      <c r="A65" s="174"/>
      <c r="B65" s="174"/>
      <c r="C65" s="171"/>
      <c r="D65" s="174"/>
      <c r="E65" s="171"/>
      <c r="F65" s="171"/>
    </row>
    <row r="66" ht="20.1" customHeight="1" spans="1:6">
      <c r="A66" s="174"/>
      <c r="B66" s="174"/>
      <c r="C66" s="171"/>
      <c r="D66" s="174"/>
      <c r="E66" s="171"/>
      <c r="F66" s="171"/>
    </row>
    <row r="67" ht="20.1" customHeight="1" spans="1:6">
      <c r="A67" s="174"/>
      <c r="B67" s="174"/>
      <c r="C67" s="171"/>
      <c r="D67" s="174"/>
      <c r="E67" s="171"/>
      <c r="F67" s="171"/>
    </row>
    <row r="68" ht="20.1" customHeight="1" spans="1:6">
      <c r="A68" s="174"/>
      <c r="B68" s="174"/>
      <c r="C68" s="171"/>
      <c r="D68" s="174"/>
      <c r="E68" s="171"/>
      <c r="F68" s="171"/>
    </row>
    <row r="69" ht="20.1" customHeight="1" spans="1:6">
      <c r="A69" s="174"/>
      <c r="B69" s="174"/>
      <c r="C69" s="171"/>
      <c r="D69" s="174"/>
      <c r="E69" s="171"/>
      <c r="F69" s="171"/>
    </row>
    <row r="70" ht="20.1" customHeight="1" spans="1:6">
      <c r="A70" s="174"/>
      <c r="B70" s="174"/>
      <c r="C70" s="171"/>
      <c r="D70" s="174"/>
      <c r="E70" s="171"/>
      <c r="F70" s="171"/>
    </row>
    <row r="71" ht="20.1" customHeight="1" spans="1:6">
      <c r="A71" s="174"/>
      <c r="B71" s="174"/>
      <c r="C71" s="171"/>
      <c r="D71" s="174"/>
      <c r="E71" s="171"/>
      <c r="F71" s="171"/>
    </row>
    <row r="72" ht="20.1" customHeight="1" spans="1:6">
      <c r="A72" s="174"/>
      <c r="B72" s="174"/>
      <c r="C72" s="171"/>
      <c r="D72" s="174"/>
      <c r="E72" s="171"/>
      <c r="F72" s="171"/>
    </row>
    <row r="73" ht="20.1" customHeight="1" spans="1:6">
      <c r="A73" s="174"/>
      <c r="B73" s="174"/>
      <c r="C73" s="171"/>
      <c r="D73" s="174"/>
      <c r="E73" s="171"/>
      <c r="F73" s="171"/>
    </row>
    <row r="74" ht="20.1" customHeight="1" spans="1:6">
      <c r="A74" s="174"/>
      <c r="B74" s="174"/>
      <c r="C74" s="171"/>
      <c r="D74" s="174"/>
      <c r="E74" s="171"/>
      <c r="F74" s="171"/>
    </row>
    <row r="75" ht="20.1" customHeight="1" spans="1:6">
      <c r="A75" s="174"/>
      <c r="B75" s="174"/>
      <c r="C75" s="171"/>
      <c r="D75" s="174"/>
      <c r="E75" s="171"/>
      <c r="F75" s="171"/>
    </row>
    <row r="76" ht="20.1" customHeight="1" spans="1:6">
      <c r="A76" s="174"/>
      <c r="B76" s="174"/>
      <c r="C76" s="171"/>
      <c r="D76" s="174"/>
      <c r="E76" s="171"/>
      <c r="F76" s="171"/>
    </row>
    <row r="77" ht="20.1" customHeight="1" spans="1:6">
      <c r="A77" s="174"/>
      <c r="B77" s="174"/>
      <c r="C77" s="171"/>
      <c r="D77" s="174"/>
      <c r="E77" s="171"/>
      <c r="F77" s="171"/>
    </row>
    <row r="78" ht="20.1" customHeight="1" spans="1:6">
      <c r="A78" s="174"/>
      <c r="B78" s="174"/>
      <c r="C78" s="171"/>
      <c r="D78" s="174"/>
      <c r="E78" s="171"/>
      <c r="F78" s="171"/>
    </row>
    <row r="79" ht="20.1" customHeight="1" spans="1:6">
      <c r="A79" s="174"/>
      <c r="B79" s="174"/>
      <c r="C79" s="171"/>
      <c r="D79" s="174"/>
      <c r="E79" s="171"/>
      <c r="F79" s="171"/>
    </row>
    <row r="80" ht="20.1" customHeight="1" spans="1:6">
      <c r="A80" s="174"/>
      <c r="B80" s="174"/>
      <c r="C80" s="171"/>
      <c r="D80" s="174"/>
      <c r="E80" s="171"/>
      <c r="F80" s="171"/>
    </row>
    <row r="81" ht="20.1" customHeight="1" spans="1:6">
      <c r="A81" s="174"/>
      <c r="B81" s="174"/>
      <c r="C81" s="171"/>
      <c r="D81" s="174"/>
      <c r="E81" s="171"/>
      <c r="F81" s="171"/>
    </row>
    <row r="82" ht="20.1" customHeight="1" spans="1:6">
      <c r="A82" s="174"/>
      <c r="B82" s="174"/>
      <c r="C82" s="171"/>
      <c r="D82" s="174"/>
      <c r="E82" s="171"/>
      <c r="F82" s="171"/>
    </row>
    <row r="83" ht="20.1" customHeight="1" spans="1:6">
      <c r="A83" s="174"/>
      <c r="B83" s="174"/>
      <c r="C83" s="171"/>
      <c r="D83" s="174"/>
      <c r="E83" s="171"/>
      <c r="F83" s="171"/>
    </row>
    <row r="84" ht="20.1" customHeight="1" spans="1:6">
      <c r="A84" s="174"/>
      <c r="B84" s="174"/>
      <c r="C84" s="171"/>
      <c r="D84" s="174"/>
      <c r="E84" s="171"/>
      <c r="F84" s="171"/>
    </row>
    <row r="85" ht="20.1" customHeight="1" spans="1:6">
      <c r="A85" s="174"/>
      <c r="B85" s="174"/>
      <c r="C85" s="171"/>
      <c r="D85" s="174"/>
      <c r="E85" s="171"/>
      <c r="F85" s="171"/>
    </row>
    <row r="86" ht="20.1" customHeight="1" spans="1:6">
      <c r="A86" s="174"/>
      <c r="B86" s="174"/>
      <c r="C86" s="171"/>
      <c r="D86" s="174"/>
      <c r="E86" s="171"/>
      <c r="F86" s="171"/>
    </row>
    <row r="87" ht="20.1" customHeight="1" spans="1:6">
      <c r="A87" s="174"/>
      <c r="B87" s="174"/>
      <c r="C87" s="171"/>
      <c r="D87" s="174"/>
      <c r="E87" s="171"/>
      <c r="F87" s="171"/>
    </row>
    <row r="88" ht="20.1" customHeight="1" spans="1:6">
      <c r="A88" s="174"/>
      <c r="B88" s="174"/>
      <c r="C88" s="171"/>
      <c r="D88" s="174"/>
      <c r="E88" s="171"/>
      <c r="F88" s="171"/>
    </row>
    <row r="89" ht="20.1" customHeight="1" spans="1:6">
      <c r="A89" s="174"/>
      <c r="B89" s="174"/>
      <c r="C89" s="171"/>
      <c r="D89" s="174"/>
      <c r="E89" s="171"/>
      <c r="F89" s="171"/>
    </row>
    <row r="90" ht="20.1" customHeight="1" spans="1:6">
      <c r="A90" s="174"/>
      <c r="B90" s="174"/>
      <c r="C90" s="171"/>
      <c r="D90" s="174"/>
      <c r="E90" s="171"/>
      <c r="F90" s="171"/>
    </row>
    <row r="91" ht="20.1" customHeight="1" spans="1:6">
      <c r="A91" s="174"/>
      <c r="B91" s="174"/>
      <c r="C91" s="171"/>
      <c r="D91" s="174"/>
      <c r="E91" s="171"/>
      <c r="F91" s="171"/>
    </row>
    <row r="92" ht="20.1" customHeight="1" spans="1:6">
      <c r="A92" s="174"/>
      <c r="B92" s="174"/>
      <c r="C92" s="171"/>
      <c r="D92" s="174"/>
      <c r="E92" s="171"/>
      <c r="F92" s="171"/>
    </row>
    <row r="93" ht="20.1" customHeight="1" spans="1:6">
      <c r="A93" s="174"/>
      <c r="B93" s="174"/>
      <c r="C93" s="171"/>
      <c r="D93" s="174"/>
      <c r="E93" s="171"/>
      <c r="F93" s="171"/>
    </row>
    <row r="94" ht="20.1" customHeight="1" spans="1:6">
      <c r="A94" s="174"/>
      <c r="B94" s="174"/>
      <c r="C94" s="171"/>
      <c r="D94" s="174"/>
      <c r="E94" s="171"/>
      <c r="F94" s="171"/>
    </row>
    <row r="95" ht="20.1" customHeight="1" spans="1:6">
      <c r="A95" s="174"/>
      <c r="B95" s="174"/>
      <c r="C95" s="171"/>
      <c r="D95" s="174"/>
      <c r="E95" s="171"/>
      <c r="F95" s="171"/>
    </row>
    <row r="96" ht="20.1" customHeight="1" spans="1:6">
      <c r="A96" s="174"/>
      <c r="B96" s="174"/>
      <c r="C96" s="171"/>
      <c r="D96" s="174"/>
      <c r="E96" s="171"/>
      <c r="F96" s="171"/>
    </row>
    <row r="97" ht="20.1" customHeight="1" spans="1:6">
      <c r="A97" s="174"/>
      <c r="B97" s="174"/>
      <c r="C97" s="171"/>
      <c r="D97" s="174"/>
      <c r="E97" s="171"/>
      <c r="F97" s="171"/>
    </row>
    <row r="98" ht="20.1" customHeight="1" spans="1:6">
      <c r="A98" s="174"/>
      <c r="B98" s="174"/>
      <c r="C98" s="171"/>
      <c r="D98" s="174"/>
      <c r="E98" s="171"/>
      <c r="F98" s="171"/>
    </row>
    <row r="99" ht="20.1" customHeight="1" spans="1:6">
      <c r="A99" s="174"/>
      <c r="B99" s="174"/>
      <c r="C99" s="171"/>
      <c r="D99" s="174"/>
      <c r="E99" s="171"/>
      <c r="F99" s="171"/>
    </row>
    <row r="100" ht="20.1" customHeight="1" spans="1:6">
      <c r="A100" s="174"/>
      <c r="B100" s="174"/>
      <c r="C100" s="171"/>
      <c r="D100" s="174"/>
      <c r="E100" s="171"/>
      <c r="F100" s="171"/>
    </row>
    <row r="101" ht="20.1" customHeight="1" spans="1:6">
      <c r="A101" s="174"/>
      <c r="B101" s="174"/>
      <c r="C101" s="171"/>
      <c r="D101" s="174"/>
      <c r="E101" s="171"/>
      <c r="F101" s="171"/>
    </row>
    <row r="102" ht="20.1" customHeight="1" spans="1:6">
      <c r="A102" s="174"/>
      <c r="B102" s="174"/>
      <c r="C102" s="171"/>
      <c r="D102" s="174"/>
      <c r="E102" s="171"/>
      <c r="F102" s="171"/>
    </row>
    <row r="103" ht="20.1" customHeight="1" spans="1:6">
      <c r="A103" s="174"/>
      <c r="B103" s="174"/>
      <c r="C103" s="171"/>
      <c r="D103" s="174"/>
      <c r="E103" s="171"/>
      <c r="F103" s="171"/>
    </row>
    <row r="104" ht="20.1" customHeight="1" spans="1:6">
      <c r="A104" s="174"/>
      <c r="B104" s="174"/>
      <c r="C104" s="171"/>
      <c r="D104" s="174"/>
      <c r="E104" s="171"/>
      <c r="F104" s="171"/>
    </row>
    <row r="105" ht="20.1" customHeight="1" spans="1:6">
      <c r="A105" s="174"/>
      <c r="B105" s="174"/>
      <c r="C105" s="171"/>
      <c r="D105" s="174"/>
      <c r="E105" s="171"/>
      <c r="F105" s="171"/>
    </row>
    <row r="106" ht="20.1" customHeight="1" spans="1:6">
      <c r="A106" s="174"/>
      <c r="B106" s="174"/>
      <c r="C106" s="171"/>
      <c r="D106" s="174"/>
      <c r="E106" s="171"/>
      <c r="F106" s="171"/>
    </row>
    <row r="107" ht="20.1" customHeight="1" spans="1:6">
      <c r="A107" s="174"/>
      <c r="B107" s="174"/>
      <c r="C107" s="171"/>
      <c r="D107" s="174"/>
      <c r="E107" s="171"/>
      <c r="F107" s="171"/>
    </row>
    <row r="108" ht="20.1" customHeight="1" spans="1:6">
      <c r="A108" s="174"/>
      <c r="B108" s="174"/>
      <c r="C108" s="171"/>
      <c r="D108" s="174"/>
      <c r="E108" s="171"/>
      <c r="F108" s="171"/>
    </row>
    <row r="109" ht="20.1" customHeight="1" spans="1:6">
      <c r="A109" s="174"/>
      <c r="B109" s="174"/>
      <c r="C109" s="171"/>
      <c r="D109" s="174"/>
      <c r="E109" s="171"/>
      <c r="F109" s="171"/>
    </row>
    <row r="110" s="120" customFormat="1" ht="20.1" customHeight="1" spans="3:6">
      <c r="C110" s="118"/>
      <c r="E110" s="118"/>
      <c r="F110" s="118"/>
    </row>
    <row r="111" s="120" customFormat="1" ht="20.1" customHeight="1" spans="3:6">
      <c r="C111" s="118"/>
      <c r="E111" s="118"/>
      <c r="F111" s="118"/>
    </row>
    <row r="112" s="120" customFormat="1" ht="20.1" customHeight="1" spans="3:6">
      <c r="C112" s="118"/>
      <c r="E112" s="118"/>
      <c r="F112" s="118"/>
    </row>
    <row r="113" s="120" customFormat="1" ht="20.1" customHeight="1" spans="3:6">
      <c r="C113" s="118"/>
      <c r="E113" s="118"/>
      <c r="F113" s="118"/>
    </row>
    <row r="114" s="120" customFormat="1" ht="20.1" customHeight="1" spans="3:6">
      <c r="C114" s="118"/>
      <c r="E114" s="118"/>
      <c r="F114" s="118"/>
    </row>
    <row r="115" s="120" customFormat="1" ht="20.1" customHeight="1" spans="3:6">
      <c r="C115" s="118"/>
      <c r="E115" s="118"/>
      <c r="F115" s="118"/>
    </row>
    <row r="116" s="120" customFormat="1" ht="20.1" customHeight="1" spans="3:6">
      <c r="C116" s="118"/>
      <c r="E116" s="118"/>
      <c r="F116" s="118"/>
    </row>
    <row r="117" ht="20.1" customHeight="1" spans="1:6">
      <c r="A117" s="174"/>
      <c r="B117" s="174"/>
      <c r="C117" s="171"/>
      <c r="D117" s="174"/>
      <c r="E117" s="171"/>
      <c r="F117" s="171"/>
    </row>
    <row r="118" ht="20.1" customHeight="1" spans="1:6">
      <c r="A118" s="174"/>
      <c r="B118" s="174"/>
      <c r="C118" s="171"/>
      <c r="D118" s="174"/>
      <c r="E118" s="171"/>
      <c r="F118" s="171"/>
    </row>
    <row r="119" ht="20.1" customHeight="1" spans="1:6">
      <c r="A119" s="174"/>
      <c r="B119" s="174"/>
      <c r="C119" s="171"/>
      <c r="D119" s="174"/>
      <c r="E119" s="171"/>
      <c r="F119" s="171"/>
    </row>
    <row r="120" ht="20.1" customHeight="1" spans="1:6">
      <c r="A120" s="174"/>
      <c r="B120" s="174"/>
      <c r="C120" s="171"/>
      <c r="D120" s="174"/>
      <c r="E120" s="171"/>
      <c r="F120" s="171"/>
    </row>
    <row r="121" ht="20.1" customHeight="1" spans="1:6">
      <c r="A121" s="174"/>
      <c r="B121" s="174"/>
      <c r="C121" s="171"/>
      <c r="D121" s="174"/>
      <c r="E121" s="171"/>
      <c r="F121" s="171"/>
    </row>
    <row r="122" ht="20.1" customHeight="1" spans="1:6">
      <c r="A122" s="174"/>
      <c r="B122" s="174"/>
      <c r="C122" s="171"/>
      <c r="D122" s="174"/>
      <c r="E122" s="171"/>
      <c r="F122" s="171"/>
    </row>
    <row r="123" ht="20.1" customHeight="1" spans="1:6">
      <c r="A123" s="174"/>
      <c r="B123" s="174"/>
      <c r="C123" s="171"/>
      <c r="D123" s="174"/>
      <c r="E123" s="171"/>
      <c r="F123" s="171"/>
    </row>
    <row r="124" ht="20.1" customHeight="1" spans="1:6">
      <c r="A124" s="174"/>
      <c r="B124" s="174"/>
      <c r="C124" s="171"/>
      <c r="D124" s="174"/>
      <c r="E124" s="171"/>
      <c r="F124" s="171"/>
    </row>
    <row r="125" ht="20.1" customHeight="1" spans="1:6">
      <c r="A125" s="174"/>
      <c r="B125" s="174"/>
      <c r="C125" s="171"/>
      <c r="D125" s="174"/>
      <c r="E125" s="171"/>
      <c r="F125" s="171"/>
    </row>
    <row r="126" ht="20.1" customHeight="1" spans="1:6">
      <c r="A126" s="174"/>
      <c r="B126" s="174"/>
      <c r="C126" s="171"/>
      <c r="D126" s="174"/>
      <c r="E126" s="171"/>
      <c r="F126" s="171"/>
    </row>
    <row r="127" ht="20.1" customHeight="1" spans="1:6">
      <c r="A127" s="174"/>
      <c r="B127" s="174"/>
      <c r="C127" s="171"/>
      <c r="D127" s="174"/>
      <c r="E127" s="171"/>
      <c r="F127" s="171"/>
    </row>
    <row r="128" ht="20.1" customHeight="1" spans="1:6">
      <c r="A128" s="174"/>
      <c r="B128" s="174"/>
      <c r="C128" s="171"/>
      <c r="D128" s="174"/>
      <c r="E128" s="171"/>
      <c r="F128" s="171"/>
    </row>
    <row r="129" ht="20.1" customHeight="1" spans="1:6">
      <c r="A129" s="174"/>
      <c r="B129" s="174"/>
      <c r="C129" s="171"/>
      <c r="D129" s="174"/>
      <c r="E129" s="171"/>
      <c r="F129" s="171"/>
    </row>
    <row r="130" ht="20.1" customHeight="1" spans="1:6">
      <c r="A130" s="174"/>
      <c r="B130" s="174"/>
      <c r="C130" s="171"/>
      <c r="D130" s="174"/>
      <c r="E130" s="171"/>
      <c r="F130" s="171"/>
    </row>
    <row r="131" ht="20.1" customHeight="1" spans="1:6">
      <c r="A131" s="174"/>
      <c r="B131" s="174"/>
      <c r="C131" s="171"/>
      <c r="D131" s="174"/>
      <c r="E131" s="171"/>
      <c r="F131" s="171"/>
    </row>
    <row r="132" ht="20.1" customHeight="1" spans="1:6">
      <c r="A132" s="174"/>
      <c r="B132" s="174"/>
      <c r="C132" s="171"/>
      <c r="D132" s="174"/>
      <c r="E132" s="171"/>
      <c r="F132" s="171"/>
    </row>
    <row r="133" ht="20.1" customHeight="1" spans="1:6">
      <c r="A133" s="174"/>
      <c r="B133" s="174"/>
      <c r="C133" s="171"/>
      <c r="D133" s="174"/>
      <c r="E133" s="171"/>
      <c r="F133" s="171"/>
    </row>
    <row r="134" ht="20.1" customHeight="1" spans="1:6">
      <c r="A134" s="174"/>
      <c r="B134" s="174"/>
      <c r="C134" s="171"/>
      <c r="D134" s="174"/>
      <c r="E134" s="171"/>
      <c r="F134" s="171"/>
    </row>
    <row r="135" ht="20.1" customHeight="1" spans="1:6">
      <c r="A135" s="174"/>
      <c r="B135" s="174"/>
      <c r="C135" s="171"/>
      <c r="D135" s="174"/>
      <c r="E135" s="171"/>
      <c r="F135" s="171"/>
    </row>
    <row r="136" ht="20.1" customHeight="1" spans="1:6">
      <c r="A136" s="174"/>
      <c r="B136" s="174"/>
      <c r="C136" s="171"/>
      <c r="D136" s="174"/>
      <c r="E136" s="171"/>
      <c r="F136" s="171"/>
    </row>
    <row r="137" ht="20.1" customHeight="1" spans="1:6">
      <c r="A137" s="174"/>
      <c r="B137" s="174"/>
      <c r="C137" s="171"/>
      <c r="D137" s="174"/>
      <c r="E137" s="171"/>
      <c r="F137" s="171"/>
    </row>
    <row r="138" ht="20.1" customHeight="1" spans="1:6">
      <c r="A138" s="174"/>
      <c r="B138" s="174"/>
      <c r="C138" s="171"/>
      <c r="D138" s="174"/>
      <c r="E138" s="171"/>
      <c r="F138" s="171"/>
    </row>
    <row r="139" ht="20.1" customHeight="1" spans="1:6">
      <c r="A139" s="174"/>
      <c r="B139" s="174"/>
      <c r="C139" s="171"/>
      <c r="D139" s="174"/>
      <c r="E139" s="171"/>
      <c r="F139" s="171"/>
    </row>
    <row r="140" ht="20.1" customHeight="1" spans="1:6">
      <c r="A140" s="174"/>
      <c r="B140" s="174"/>
      <c r="C140" s="171"/>
      <c r="D140" s="174"/>
      <c r="E140" s="171"/>
      <c r="F140" s="171"/>
    </row>
    <row r="141" ht="20.1" customHeight="1" spans="1:6">
      <c r="A141" s="174"/>
      <c r="B141" s="174"/>
      <c r="C141" s="171"/>
      <c r="D141" s="174"/>
      <c r="E141" s="171"/>
      <c r="F141" s="171"/>
    </row>
    <row r="142" ht="20.1" customHeight="1" spans="1:6">
      <c r="A142" s="174"/>
      <c r="B142" s="174"/>
      <c r="C142" s="171"/>
      <c r="D142" s="174"/>
      <c r="E142" s="171"/>
      <c r="F142" s="171"/>
    </row>
    <row r="143" ht="20.1" customHeight="1" spans="1:6">
      <c r="A143" s="174"/>
      <c r="B143" s="174"/>
      <c r="C143" s="171"/>
      <c r="D143" s="174"/>
      <c r="E143" s="171"/>
      <c r="F143" s="171"/>
    </row>
    <row r="144" ht="20.1" customHeight="1" spans="1:6">
      <c r="A144" s="174"/>
      <c r="B144" s="174"/>
      <c r="C144" s="171"/>
      <c r="D144" s="174"/>
      <c r="E144" s="171"/>
      <c r="F144" s="171"/>
    </row>
    <row r="145" ht="20.1" customHeight="1" spans="1:6">
      <c r="A145" s="174"/>
      <c r="B145" s="174"/>
      <c r="C145" s="171"/>
      <c r="D145" s="174"/>
      <c r="E145" s="171"/>
      <c r="F145" s="171"/>
    </row>
  </sheetData>
  <mergeCells count="28">
    <mergeCell ref="A1:F1"/>
    <mergeCell ref="H3:L3"/>
    <mergeCell ref="H4:L4"/>
    <mergeCell ref="H8:I8"/>
    <mergeCell ref="A12:C12"/>
    <mergeCell ref="J15:K15"/>
    <mergeCell ref="J20:K20"/>
    <mergeCell ref="J27:K27"/>
    <mergeCell ref="H28:K28"/>
    <mergeCell ref="H31:L31"/>
    <mergeCell ref="H32:L32"/>
    <mergeCell ref="H33:I33"/>
    <mergeCell ref="J39:K39"/>
    <mergeCell ref="J44:K44"/>
    <mergeCell ref="J51:K51"/>
    <mergeCell ref="H52:K52"/>
    <mergeCell ref="A2:A3"/>
    <mergeCell ref="A9:A10"/>
    <mergeCell ref="B2:B3"/>
    <mergeCell ref="B4:B11"/>
    <mergeCell ref="C2:C3"/>
    <mergeCell ref="D2:D3"/>
    <mergeCell ref="E2:E3"/>
    <mergeCell ref="F2:F3"/>
    <mergeCell ref="H10:H15"/>
    <mergeCell ref="H16:H27"/>
    <mergeCell ref="H34:H39"/>
    <mergeCell ref="H40:H51"/>
  </mergeCells>
  <printOptions horizontalCentered="1" verticalCentered="1"/>
  <pageMargins left="0.708661417322835" right="0.590551181102362" top="0.47244094488189" bottom="0.866141732283464" header="0.748031496062992" footer="0.511811023622047"/>
  <pageSetup paperSize="9" scale="85" fitToHeight="0" orientation="landscape"/>
  <headerFooter alignWithMargins="0">
    <oddFooter>&amp;L&amp;"宋体,常规"&amp;11被评估单位填表人: 廖苏宁  
填表日期:2019年11月4日&amp;C&amp;"宋体,常规"&amp;11评估人员：杨彦 陈金名 赵雪英&amp;R&amp;"宋体,常规"&amp;11共&amp;N页第&amp;P页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L6" sqref="L6"/>
    </sheetView>
  </sheetViews>
  <sheetFormatPr defaultColWidth="8.75" defaultRowHeight="15.75" customHeight="1"/>
  <cols>
    <col min="1" max="1" width="5.875" style="120" customWidth="1"/>
    <col min="2" max="2" width="14.375" style="118" customWidth="1"/>
    <col min="3" max="3" width="8.75" style="118" customWidth="1"/>
    <col min="4" max="4" width="8.625" style="118" customWidth="1"/>
    <col min="5" max="5" width="7.625" style="121" customWidth="1"/>
    <col min="6" max="6" width="4.375" style="121" customWidth="1"/>
    <col min="7" max="7" width="4.25" style="121" customWidth="1"/>
    <col min="8" max="8" width="7.125" style="118" customWidth="1"/>
    <col min="9" max="9" width="11.75" style="120" customWidth="1"/>
    <col min="10" max="11" width="10.25" style="120" customWidth="1"/>
    <col min="12" max="12" width="7.25" style="120" customWidth="1"/>
    <col min="13" max="13" width="10.875" style="120" customWidth="1"/>
    <col min="14" max="14" width="5.875" style="122" customWidth="1"/>
    <col min="15" max="26" width="9" style="120" customWidth="1"/>
    <col min="27" max="16384" width="8.75" style="120"/>
  </cols>
  <sheetData>
    <row r="1" s="117" customFormat="1" ht="36.75" customHeight="1" spans="1:15">
      <c r="A1" s="123" t="s">
        <v>239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ht="22.5" customHeight="1" spans="1:15">
      <c r="A2" s="125" t="e">
        <f>#REF!</f>
        <v>#REF!</v>
      </c>
      <c r="B2" s="126"/>
      <c r="C2" s="126"/>
      <c r="D2" s="126"/>
      <c r="E2" s="126"/>
      <c r="F2" s="126"/>
      <c r="G2" s="126"/>
      <c r="H2" s="127"/>
      <c r="I2" s="127"/>
      <c r="J2" s="127"/>
      <c r="K2" s="127"/>
      <c r="L2" s="127"/>
      <c r="M2" s="127"/>
      <c r="N2" s="127"/>
      <c r="O2" s="154"/>
    </row>
    <row r="3" ht="22.5" customHeight="1" spans="1:14">
      <c r="A3" s="128" t="e">
        <f>#REF!</f>
        <v>#REF!</v>
      </c>
      <c r="N3" s="155"/>
    </row>
    <row r="4" s="118" customFormat="1" ht="21.95" customHeight="1" spans="1:14">
      <c r="A4" s="129" t="s">
        <v>5</v>
      </c>
      <c r="B4" s="129" t="s">
        <v>240</v>
      </c>
      <c r="C4" s="129" t="s">
        <v>181</v>
      </c>
      <c r="D4" s="130" t="s">
        <v>241</v>
      </c>
      <c r="E4" s="131" t="s">
        <v>242</v>
      </c>
      <c r="F4" s="131" t="s">
        <v>243</v>
      </c>
      <c r="G4" s="132" t="s">
        <v>244</v>
      </c>
      <c r="H4" s="133" t="s">
        <v>245</v>
      </c>
      <c r="I4" s="129" t="s">
        <v>92</v>
      </c>
      <c r="J4" s="134"/>
      <c r="K4" s="156" t="s">
        <v>93</v>
      </c>
      <c r="L4" s="157"/>
      <c r="M4" s="158"/>
      <c r="N4" s="133" t="s">
        <v>8</v>
      </c>
    </row>
    <row r="5" s="118" customFormat="1" ht="21.95" customHeight="1" spans="1:14">
      <c r="A5" s="134"/>
      <c r="B5" s="134"/>
      <c r="C5" s="134"/>
      <c r="D5" s="134"/>
      <c r="E5" s="135"/>
      <c r="F5" s="135"/>
      <c r="G5" s="136"/>
      <c r="H5" s="134"/>
      <c r="I5" s="159" t="s">
        <v>246</v>
      </c>
      <c r="J5" s="129" t="s">
        <v>247</v>
      </c>
      <c r="K5" s="159" t="s">
        <v>246</v>
      </c>
      <c r="L5" s="141" t="s">
        <v>248</v>
      </c>
      <c r="M5" s="129" t="s">
        <v>247</v>
      </c>
      <c r="N5" s="130"/>
    </row>
    <row r="6" s="118" customFormat="1" ht="24.95" customHeight="1" spans="1:14">
      <c r="A6" s="137">
        <v>1</v>
      </c>
      <c r="B6" s="138" t="s">
        <v>249</v>
      </c>
      <c r="C6" s="134"/>
      <c r="D6" s="134"/>
      <c r="E6" s="139">
        <v>2000</v>
      </c>
      <c r="F6" s="135"/>
      <c r="G6" s="136"/>
      <c r="H6" s="134"/>
      <c r="I6" s="159"/>
      <c r="J6" s="129"/>
      <c r="K6" s="160">
        <f>E6*130</f>
        <v>260000</v>
      </c>
      <c r="L6" s="161">
        <v>30</v>
      </c>
      <c r="M6" s="162">
        <f>K6*L6/100</f>
        <v>78000</v>
      </c>
      <c r="N6" s="130"/>
    </row>
    <row r="7" s="119" customFormat="1" ht="24.95" customHeight="1" spans="1:14">
      <c r="A7" s="140">
        <v>2</v>
      </c>
      <c r="B7" s="138" t="s">
        <v>250</v>
      </c>
      <c r="C7" s="141"/>
      <c r="D7" s="142"/>
      <c r="E7" s="139">
        <v>3000</v>
      </c>
      <c r="F7" s="143"/>
      <c r="G7" s="144"/>
      <c r="H7" s="145"/>
      <c r="I7" s="163"/>
      <c r="J7" s="160"/>
      <c r="K7" s="160">
        <f>E7*150</f>
        <v>450000</v>
      </c>
      <c r="L7" s="161">
        <v>30</v>
      </c>
      <c r="M7" s="162">
        <f>K7*L7/100</f>
        <v>135000</v>
      </c>
      <c r="N7" s="164"/>
    </row>
    <row r="8" s="119" customFormat="1" ht="24.95" customHeight="1" spans="1:14">
      <c r="A8" s="140">
        <v>3</v>
      </c>
      <c r="B8" s="146" t="s">
        <v>251</v>
      </c>
      <c r="C8" s="141"/>
      <c r="D8" s="147">
        <v>2014.1</v>
      </c>
      <c r="E8" s="148"/>
      <c r="F8" s="143"/>
      <c r="G8" s="144" t="s">
        <v>252</v>
      </c>
      <c r="H8" s="149">
        <v>200</v>
      </c>
      <c r="I8" s="163"/>
      <c r="J8" s="160"/>
      <c r="K8" s="160">
        <v>60000</v>
      </c>
      <c r="L8" s="161">
        <v>75</v>
      </c>
      <c r="M8" s="162">
        <f>K8*L8/100</f>
        <v>45000</v>
      </c>
      <c r="N8" s="164"/>
    </row>
    <row r="9" s="119" customFormat="1" ht="24.95" customHeight="1" spans="1:14">
      <c r="A9" s="106"/>
      <c r="B9" s="129"/>
      <c r="C9" s="141"/>
      <c r="D9" s="142"/>
      <c r="E9" s="148"/>
      <c r="F9" s="143"/>
      <c r="G9" s="144"/>
      <c r="H9" s="145"/>
      <c r="I9" s="163"/>
      <c r="J9" s="160"/>
      <c r="K9" s="160"/>
      <c r="L9" s="160"/>
      <c r="M9" s="160"/>
      <c r="N9" s="164"/>
    </row>
    <row r="10" ht="24.95" customHeight="1" spans="1:14">
      <c r="A10" s="106"/>
      <c r="B10" s="129"/>
      <c r="C10" s="129"/>
      <c r="D10" s="150"/>
      <c r="E10" s="135"/>
      <c r="F10" s="135"/>
      <c r="G10" s="144"/>
      <c r="H10" s="145"/>
      <c r="I10" s="165"/>
      <c r="J10" s="166"/>
      <c r="K10" s="166"/>
      <c r="L10" s="166"/>
      <c r="M10" s="166"/>
      <c r="N10" s="167"/>
    </row>
    <row r="11" ht="24.95" customHeight="1" spans="1:14">
      <c r="A11" s="106"/>
      <c r="B11" s="129"/>
      <c r="C11" s="129"/>
      <c r="D11" s="150"/>
      <c r="E11" s="135"/>
      <c r="F11" s="135"/>
      <c r="G11" s="144"/>
      <c r="H11" s="145"/>
      <c r="I11" s="165"/>
      <c r="J11" s="166"/>
      <c r="K11" s="166"/>
      <c r="L11" s="166"/>
      <c r="M11" s="166"/>
      <c r="N11" s="167"/>
    </row>
    <row r="12" s="119" customFormat="1" ht="24.95" customHeight="1" spans="1:14">
      <c r="A12" s="106"/>
      <c r="B12" s="129"/>
      <c r="C12" s="141"/>
      <c r="D12" s="142"/>
      <c r="E12" s="148"/>
      <c r="F12" s="143"/>
      <c r="G12" s="144"/>
      <c r="H12" s="145"/>
      <c r="I12" s="163"/>
      <c r="J12" s="160"/>
      <c r="K12" s="160"/>
      <c r="L12" s="160"/>
      <c r="M12" s="160"/>
      <c r="N12" s="168"/>
    </row>
    <row r="13" ht="24.95" customHeight="1" spans="1:14">
      <c r="A13" s="106"/>
      <c r="B13" s="129"/>
      <c r="C13" s="129"/>
      <c r="D13" s="150"/>
      <c r="E13" s="135"/>
      <c r="F13" s="135"/>
      <c r="G13" s="144"/>
      <c r="H13" s="151"/>
      <c r="I13" s="165"/>
      <c r="J13" s="166"/>
      <c r="K13" s="166"/>
      <c r="L13" s="166"/>
      <c r="M13" s="166"/>
      <c r="N13" s="167"/>
    </row>
    <row r="14" ht="24.95" customHeight="1" spans="1:14">
      <c r="A14" s="106"/>
      <c r="B14" s="129"/>
      <c r="C14" s="129"/>
      <c r="D14" s="150"/>
      <c r="E14" s="135"/>
      <c r="F14" s="135"/>
      <c r="G14" s="152"/>
      <c r="H14" s="151"/>
      <c r="I14" s="165"/>
      <c r="J14" s="166"/>
      <c r="K14" s="166"/>
      <c r="L14" s="166"/>
      <c r="M14" s="166"/>
      <c r="N14" s="167"/>
    </row>
    <row r="15" ht="24.95" customHeight="1" spans="1:14">
      <c r="A15" s="106"/>
      <c r="B15" s="129"/>
      <c r="C15" s="129"/>
      <c r="D15" s="150"/>
      <c r="E15" s="135"/>
      <c r="F15" s="135"/>
      <c r="G15" s="144"/>
      <c r="H15" s="145"/>
      <c r="I15" s="165"/>
      <c r="J15" s="166"/>
      <c r="K15" s="166"/>
      <c r="L15" s="166"/>
      <c r="M15" s="166"/>
      <c r="N15" s="167"/>
    </row>
    <row r="16" ht="24.95" customHeight="1" spans="1:14">
      <c r="A16" s="106"/>
      <c r="B16" s="129"/>
      <c r="C16" s="129"/>
      <c r="D16" s="150"/>
      <c r="E16" s="135"/>
      <c r="F16" s="135"/>
      <c r="G16" s="144"/>
      <c r="H16" s="145"/>
      <c r="I16" s="165"/>
      <c r="J16" s="166"/>
      <c r="K16" s="166"/>
      <c r="L16" s="166"/>
      <c r="M16" s="166"/>
      <c r="N16" s="167"/>
    </row>
    <row r="17" ht="24.95" customHeight="1" spans="1:14">
      <c r="A17" s="106"/>
      <c r="B17" s="129"/>
      <c r="C17" s="129"/>
      <c r="D17" s="150"/>
      <c r="E17" s="135"/>
      <c r="F17" s="135"/>
      <c r="G17" s="144"/>
      <c r="H17" s="145"/>
      <c r="I17" s="169"/>
      <c r="J17" s="166"/>
      <c r="K17" s="166"/>
      <c r="L17" s="166"/>
      <c r="M17" s="166"/>
      <c r="N17" s="167"/>
    </row>
    <row r="18" ht="24.95" customHeight="1" spans="1:14">
      <c r="A18" s="129" t="s">
        <v>206</v>
      </c>
      <c r="B18" s="153"/>
      <c r="C18" s="129"/>
      <c r="D18" s="150"/>
      <c r="E18" s="135"/>
      <c r="F18" s="135"/>
      <c r="G18" s="144"/>
      <c r="H18" s="145"/>
      <c r="I18" s="169"/>
      <c r="J18" s="166"/>
      <c r="K18" s="166">
        <f>SUM(K6:K17)</f>
        <v>770000</v>
      </c>
      <c r="L18" s="166"/>
      <c r="M18" s="166">
        <f>SUM(M6:M17)</f>
        <v>258000</v>
      </c>
      <c r="N18" s="167"/>
    </row>
  </sheetData>
  <mergeCells count="14">
    <mergeCell ref="A1:N1"/>
    <mergeCell ref="A2:N2"/>
    <mergeCell ref="I4:J4"/>
    <mergeCell ref="K4:M4"/>
    <mergeCell ref="A18:B18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printOptions horizontalCentered="1" verticalCentered="1"/>
  <pageMargins left="0.708661417322835" right="0.393700787401575" top="0.866141732283464" bottom="1.06299212598425" header="1.06299212598425" footer="0.511811023622047"/>
  <pageSetup paperSize="9" fitToHeight="0" orientation="landscape"/>
  <headerFooter alignWithMargins="0">
    <oddFooter>&amp;L&amp;"宋体,常规"&amp;10被评估单位填表人&amp;"Times New Roman,常规":  &amp;"宋体,常规"
填表日期：&amp;"Times New Roman,常规" &amp;"宋体,常规"年&amp;"Times New Roman,常规"  &amp;"宋体,常规"月&amp;"Times New Roman,常规" &amp;"宋体,常规"日&amp;R&amp;"宋体,常规"&amp;10共&amp;N页第&amp;P页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R22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I20" sqref="I20"/>
    </sheetView>
  </sheetViews>
  <sheetFormatPr defaultColWidth="8.75" defaultRowHeight="12.75"/>
  <cols>
    <col min="1" max="1" width="5.375" style="70" customWidth="1"/>
    <col min="2" max="2" width="13.875" style="71" customWidth="1"/>
    <col min="3" max="3" width="14" style="71" customWidth="1"/>
    <col min="4" max="4" width="7.375" style="71" customWidth="1"/>
    <col min="5" max="5" width="6.125" style="71" customWidth="1"/>
    <col min="6" max="6" width="5.625" style="72" customWidth="1"/>
    <col min="7" max="7" width="7.5" style="73" customWidth="1"/>
    <col min="8" max="9" width="8" style="73" customWidth="1"/>
    <col min="10" max="11" width="8.125" style="73" customWidth="1"/>
    <col min="12" max="12" width="12.125" style="73" customWidth="1"/>
    <col min="13" max="13" width="9.125" style="74" customWidth="1"/>
    <col min="14" max="14" width="9" style="75" hidden="1" customWidth="1"/>
    <col min="15" max="15" width="9" style="76" hidden="1" customWidth="1"/>
    <col min="16" max="16" width="9" style="75" hidden="1" customWidth="1"/>
    <col min="17" max="17" width="10.5" style="76" hidden="1" customWidth="1"/>
    <col min="18" max="18" width="6.75" style="76" hidden="1" customWidth="1"/>
    <col min="19" max="19" width="16.875" style="77" customWidth="1"/>
    <col min="20" max="27" width="9" style="77" customWidth="1"/>
    <col min="28" max="16384" width="8.75" style="77"/>
  </cols>
  <sheetData>
    <row r="1" ht="11.25" customHeight="1" spans="1:13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ht="28.5" customHeight="1" spans="1:13">
      <c r="A2" s="79" t="s">
        <v>253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ht="15.75" customHeight="1" spans="1:16">
      <c r="A3" s="80" t="s">
        <v>254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76"/>
      <c r="P3" s="76"/>
    </row>
    <row r="4" ht="15.75" customHeight="1" spans="1:16">
      <c r="A4" s="80" t="e">
        <f>#REF!</f>
        <v>#REF!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76"/>
      <c r="P4" s="76"/>
    </row>
    <row r="5" s="69" customFormat="1" ht="18" customHeight="1" spans="1:18">
      <c r="A5" s="82" t="s">
        <v>5</v>
      </c>
      <c r="B5" s="83" t="s">
        <v>255</v>
      </c>
      <c r="C5" s="83" t="s">
        <v>256</v>
      </c>
      <c r="D5" s="83" t="s">
        <v>257</v>
      </c>
      <c r="E5" s="84" t="s">
        <v>258</v>
      </c>
      <c r="F5" s="82" t="s">
        <v>259</v>
      </c>
      <c r="G5" s="85"/>
      <c r="H5" s="85"/>
      <c r="I5" s="85"/>
      <c r="J5" s="83" t="s">
        <v>92</v>
      </c>
      <c r="K5" s="99" t="s">
        <v>260</v>
      </c>
      <c r="L5" s="99" t="s">
        <v>93</v>
      </c>
      <c r="M5" s="83" t="s">
        <v>8</v>
      </c>
      <c r="N5" s="100" t="s">
        <v>261</v>
      </c>
      <c r="O5" s="101" t="s">
        <v>262</v>
      </c>
      <c r="P5" s="102" t="s">
        <v>263</v>
      </c>
      <c r="Q5" s="113" t="s">
        <v>264</v>
      </c>
      <c r="R5" s="114" t="s">
        <v>264</v>
      </c>
    </row>
    <row r="6" s="69" customFormat="1" ht="25.5" customHeight="1" spans="1:18">
      <c r="A6" s="86"/>
      <c r="B6" s="85"/>
      <c r="C6" s="85"/>
      <c r="D6" s="85"/>
      <c r="E6" s="87"/>
      <c r="F6" s="86"/>
      <c r="G6" s="83" t="s">
        <v>265</v>
      </c>
      <c r="H6" s="83" t="s">
        <v>266</v>
      </c>
      <c r="I6" s="83" t="s">
        <v>267</v>
      </c>
      <c r="J6" s="83"/>
      <c r="K6" s="103"/>
      <c r="L6" s="103"/>
      <c r="M6" s="85"/>
      <c r="N6" s="104"/>
      <c r="O6" s="105" t="s">
        <v>268</v>
      </c>
      <c r="P6" s="105" t="s">
        <v>268</v>
      </c>
      <c r="Q6" s="105" t="s">
        <v>268</v>
      </c>
      <c r="R6" s="115" t="s">
        <v>269</v>
      </c>
    </row>
    <row r="7" s="69" customFormat="1" ht="21.95" customHeight="1" spans="1:18">
      <c r="A7" s="88">
        <v>1</v>
      </c>
      <c r="B7" s="89" t="s">
        <v>270</v>
      </c>
      <c r="C7" s="90"/>
      <c r="D7" s="91" t="s">
        <v>271</v>
      </c>
      <c r="E7" s="90"/>
      <c r="F7" s="92"/>
      <c r="G7" s="90" t="s">
        <v>272</v>
      </c>
      <c r="H7" s="93">
        <v>3</v>
      </c>
      <c r="I7" s="106"/>
      <c r="J7" s="106"/>
      <c r="K7" s="107">
        <v>17290</v>
      </c>
      <c r="L7" s="108">
        <f>H7*K7</f>
        <v>51870</v>
      </c>
      <c r="M7" s="90"/>
      <c r="N7" s="109"/>
      <c r="O7" s="110"/>
      <c r="P7" s="111"/>
      <c r="Q7" s="111"/>
      <c r="R7" s="116"/>
    </row>
    <row r="8" s="69" customFormat="1" ht="21.95" customHeight="1" spans="1:18">
      <c r="A8" s="88">
        <v>2</v>
      </c>
      <c r="B8" s="89" t="s">
        <v>270</v>
      </c>
      <c r="C8" s="90"/>
      <c r="D8" s="91" t="s">
        <v>273</v>
      </c>
      <c r="E8" s="90"/>
      <c r="F8" s="92"/>
      <c r="G8" s="90" t="s">
        <v>272</v>
      </c>
      <c r="H8" s="93">
        <v>3</v>
      </c>
      <c r="I8" s="106"/>
      <c r="J8" s="106"/>
      <c r="K8" s="107">
        <v>10640</v>
      </c>
      <c r="L8" s="108">
        <f t="shared" ref="L8:L15" si="0">H8*K8</f>
        <v>31920</v>
      </c>
      <c r="M8" s="90"/>
      <c r="N8" s="109"/>
      <c r="O8" s="110"/>
      <c r="P8" s="111"/>
      <c r="Q8" s="111"/>
      <c r="R8" s="116"/>
    </row>
    <row r="9" s="69" customFormat="1" ht="21.95" customHeight="1" spans="1:18">
      <c r="A9" s="88">
        <v>3</v>
      </c>
      <c r="B9" s="89" t="s">
        <v>274</v>
      </c>
      <c r="C9" s="90"/>
      <c r="D9" s="94">
        <v>30</v>
      </c>
      <c r="E9" s="90"/>
      <c r="F9" s="92"/>
      <c r="G9" s="90" t="s">
        <v>272</v>
      </c>
      <c r="H9" s="93">
        <v>20</v>
      </c>
      <c r="I9" s="106"/>
      <c r="J9" s="106"/>
      <c r="K9" s="107">
        <v>3990</v>
      </c>
      <c r="L9" s="108">
        <f t="shared" si="0"/>
        <v>79800</v>
      </c>
      <c r="M9" s="90"/>
      <c r="N9" s="112"/>
      <c r="O9" s="110"/>
      <c r="P9" s="111"/>
      <c r="Q9" s="111"/>
      <c r="R9" s="116"/>
    </row>
    <row r="10" s="69" customFormat="1" ht="21.95" customHeight="1" spans="1:18">
      <c r="A10" s="88">
        <v>4</v>
      </c>
      <c r="B10" s="89" t="s">
        <v>275</v>
      </c>
      <c r="C10" s="90" t="s">
        <v>276</v>
      </c>
      <c r="D10" s="91" t="s">
        <v>277</v>
      </c>
      <c r="E10" s="90"/>
      <c r="F10" s="92"/>
      <c r="G10" s="90" t="s">
        <v>272</v>
      </c>
      <c r="H10" s="93">
        <v>150</v>
      </c>
      <c r="I10" s="106"/>
      <c r="J10" s="106"/>
      <c r="K10" s="107">
        <v>930</v>
      </c>
      <c r="L10" s="108">
        <f t="shared" si="0"/>
        <v>139500</v>
      </c>
      <c r="M10" s="90"/>
      <c r="N10" s="112"/>
      <c r="O10" s="110"/>
      <c r="P10" s="111"/>
      <c r="Q10" s="111"/>
      <c r="R10" s="116"/>
    </row>
    <row r="11" s="69" customFormat="1" ht="21.95" customHeight="1" spans="1:18">
      <c r="A11" s="88">
        <v>5</v>
      </c>
      <c r="B11" s="89" t="s">
        <v>278</v>
      </c>
      <c r="C11" s="90" t="s">
        <v>279</v>
      </c>
      <c r="D11" s="91" t="s">
        <v>280</v>
      </c>
      <c r="E11" s="90"/>
      <c r="F11" s="92"/>
      <c r="G11" s="90" t="s">
        <v>272</v>
      </c>
      <c r="H11" s="93">
        <v>1</v>
      </c>
      <c r="I11" s="106"/>
      <c r="J11" s="106"/>
      <c r="K11" s="107">
        <v>2394</v>
      </c>
      <c r="L11" s="108">
        <f t="shared" si="0"/>
        <v>2394</v>
      </c>
      <c r="M11" s="90"/>
      <c r="N11" s="112"/>
      <c r="O11" s="110"/>
      <c r="P11" s="111"/>
      <c r="Q11" s="111"/>
      <c r="R11" s="116"/>
    </row>
    <row r="12" s="69" customFormat="1" ht="21.95" customHeight="1" spans="1:18">
      <c r="A12" s="88">
        <v>6</v>
      </c>
      <c r="B12" s="89" t="s">
        <v>270</v>
      </c>
      <c r="C12" s="90" t="s">
        <v>279</v>
      </c>
      <c r="D12" s="91" t="s">
        <v>271</v>
      </c>
      <c r="E12" s="90"/>
      <c r="F12" s="92"/>
      <c r="G12" s="90" t="s">
        <v>272</v>
      </c>
      <c r="H12" s="93">
        <v>1</v>
      </c>
      <c r="I12" s="106"/>
      <c r="J12" s="106"/>
      <c r="K12" s="107">
        <v>17290</v>
      </c>
      <c r="L12" s="108">
        <f t="shared" si="0"/>
        <v>17290</v>
      </c>
      <c r="M12" s="90"/>
      <c r="N12" s="112"/>
      <c r="O12" s="110"/>
      <c r="P12" s="111"/>
      <c r="Q12" s="111"/>
      <c r="R12" s="116"/>
    </row>
    <row r="13" s="69" customFormat="1" ht="21.95" customHeight="1" spans="1:18">
      <c r="A13" s="88">
        <v>7</v>
      </c>
      <c r="B13" s="89" t="s">
        <v>281</v>
      </c>
      <c r="C13" s="90" t="s">
        <v>279</v>
      </c>
      <c r="D13" s="91" t="s">
        <v>280</v>
      </c>
      <c r="E13" s="90"/>
      <c r="F13" s="92"/>
      <c r="G13" s="90" t="s">
        <v>272</v>
      </c>
      <c r="H13" s="93">
        <v>1</v>
      </c>
      <c r="I13" s="106"/>
      <c r="J13" s="106"/>
      <c r="K13" s="107">
        <v>670</v>
      </c>
      <c r="L13" s="108">
        <f t="shared" si="0"/>
        <v>670</v>
      </c>
      <c r="M13" s="90"/>
      <c r="N13" s="112"/>
      <c r="O13" s="110"/>
      <c r="P13" s="111"/>
      <c r="Q13" s="111"/>
      <c r="R13" s="116"/>
    </row>
    <row r="14" s="69" customFormat="1" ht="21.95" customHeight="1" spans="1:18">
      <c r="A14" s="88">
        <v>8</v>
      </c>
      <c r="B14" s="89" t="s">
        <v>282</v>
      </c>
      <c r="C14" s="90" t="s">
        <v>279</v>
      </c>
      <c r="D14" s="91" t="s">
        <v>280</v>
      </c>
      <c r="E14" s="90"/>
      <c r="F14" s="92"/>
      <c r="G14" s="90" t="s">
        <v>272</v>
      </c>
      <c r="H14" s="93">
        <v>4</v>
      </c>
      <c r="I14" s="106"/>
      <c r="J14" s="106"/>
      <c r="K14" s="107">
        <v>730</v>
      </c>
      <c r="L14" s="108">
        <f t="shared" si="0"/>
        <v>2920</v>
      </c>
      <c r="M14" s="90"/>
      <c r="N14" s="112"/>
      <c r="O14" s="110"/>
      <c r="P14" s="111"/>
      <c r="Q14" s="111"/>
      <c r="R14" s="116"/>
    </row>
    <row r="15" s="69" customFormat="1" ht="21.95" customHeight="1" spans="1:18">
      <c r="A15" s="88">
        <v>9</v>
      </c>
      <c r="B15" s="89" t="s">
        <v>283</v>
      </c>
      <c r="C15" s="90" t="s">
        <v>279</v>
      </c>
      <c r="D15" s="91" t="s">
        <v>280</v>
      </c>
      <c r="E15" s="90"/>
      <c r="F15" s="92"/>
      <c r="G15" s="90" t="s">
        <v>272</v>
      </c>
      <c r="H15" s="93">
        <v>12</v>
      </c>
      <c r="I15" s="106"/>
      <c r="J15" s="106"/>
      <c r="K15" s="107">
        <v>1064</v>
      </c>
      <c r="L15" s="108">
        <f t="shared" si="0"/>
        <v>12768</v>
      </c>
      <c r="M15" s="90"/>
      <c r="N15" s="112"/>
      <c r="O15" s="110"/>
      <c r="P15" s="111"/>
      <c r="Q15" s="111"/>
      <c r="R15" s="116"/>
    </row>
    <row r="16" s="69" customFormat="1" ht="21.95" customHeight="1" spans="1:18">
      <c r="A16" s="95"/>
      <c r="B16" s="89"/>
      <c r="C16" s="90"/>
      <c r="D16" s="91"/>
      <c r="E16" s="90"/>
      <c r="F16" s="92"/>
      <c r="G16" s="90"/>
      <c r="H16" s="96"/>
      <c r="I16" s="106"/>
      <c r="J16" s="106"/>
      <c r="K16" s="106"/>
      <c r="L16" s="106"/>
      <c r="M16" s="90"/>
      <c r="N16" s="112"/>
      <c r="O16" s="110"/>
      <c r="P16" s="111"/>
      <c r="Q16" s="111"/>
      <c r="R16" s="116"/>
    </row>
    <row r="17" s="69" customFormat="1" ht="21.95" customHeight="1" spans="1:18">
      <c r="A17" s="95"/>
      <c r="B17" s="89"/>
      <c r="C17" s="90"/>
      <c r="D17" s="91"/>
      <c r="E17" s="90"/>
      <c r="F17" s="92"/>
      <c r="G17" s="90"/>
      <c r="H17" s="96"/>
      <c r="I17" s="106"/>
      <c r="J17" s="106"/>
      <c r="K17" s="106"/>
      <c r="L17" s="106"/>
      <c r="M17" s="90"/>
      <c r="N17" s="112"/>
      <c r="O17" s="110"/>
      <c r="P17" s="111"/>
      <c r="Q17" s="111"/>
      <c r="R17" s="116"/>
    </row>
    <row r="18" s="69" customFormat="1" ht="21.95" customHeight="1" spans="1:18">
      <c r="A18" s="95"/>
      <c r="B18" s="89"/>
      <c r="C18" s="90"/>
      <c r="D18" s="91"/>
      <c r="E18" s="90"/>
      <c r="F18" s="92"/>
      <c r="G18" s="90"/>
      <c r="H18" s="96"/>
      <c r="I18" s="106"/>
      <c r="J18" s="106"/>
      <c r="K18" s="106"/>
      <c r="L18" s="106"/>
      <c r="M18" s="90"/>
      <c r="N18" s="112"/>
      <c r="O18" s="110"/>
      <c r="P18" s="111"/>
      <c r="Q18" s="111"/>
      <c r="R18" s="116"/>
    </row>
    <row r="19" s="69" customFormat="1" ht="21.95" customHeight="1" spans="1:18">
      <c r="A19" s="95"/>
      <c r="B19" s="89"/>
      <c r="C19" s="90"/>
      <c r="D19" s="91"/>
      <c r="E19" s="90"/>
      <c r="F19" s="92"/>
      <c r="G19" s="90"/>
      <c r="H19" s="96"/>
      <c r="I19" s="106"/>
      <c r="J19" s="106"/>
      <c r="K19" s="106"/>
      <c r="L19" s="106"/>
      <c r="M19" s="90"/>
      <c r="N19" s="112"/>
      <c r="O19" s="110"/>
      <c r="P19" s="111"/>
      <c r="Q19" s="111"/>
      <c r="R19" s="116"/>
    </row>
    <row r="20" s="69" customFormat="1" ht="21.95" customHeight="1" spans="1:18">
      <c r="A20" s="95"/>
      <c r="B20" s="89"/>
      <c r="C20" s="90"/>
      <c r="D20" s="91"/>
      <c r="E20" s="90"/>
      <c r="F20" s="92"/>
      <c r="G20" s="90"/>
      <c r="H20" s="96"/>
      <c r="I20" s="106"/>
      <c r="J20" s="106"/>
      <c r="K20" s="106"/>
      <c r="L20" s="106"/>
      <c r="M20" s="90"/>
      <c r="N20" s="112"/>
      <c r="O20" s="110"/>
      <c r="P20" s="111"/>
      <c r="Q20" s="111"/>
      <c r="R20" s="116"/>
    </row>
    <row r="21" s="69" customFormat="1" ht="21.95" customHeight="1" spans="1:18">
      <c r="A21" s="95"/>
      <c r="B21" s="89"/>
      <c r="C21" s="90"/>
      <c r="D21" s="91"/>
      <c r="E21" s="90"/>
      <c r="F21" s="92"/>
      <c r="G21" s="90"/>
      <c r="H21" s="96"/>
      <c r="I21" s="106"/>
      <c r="J21" s="106"/>
      <c r="K21" s="106"/>
      <c r="L21" s="106"/>
      <c r="M21" s="90"/>
      <c r="N21" s="112"/>
      <c r="O21" s="110"/>
      <c r="P21" s="111"/>
      <c r="Q21" s="111"/>
      <c r="R21" s="116"/>
    </row>
    <row r="22" s="69" customFormat="1" ht="21.95" customHeight="1" spans="1:18">
      <c r="A22" s="97" t="s">
        <v>284</v>
      </c>
      <c r="B22" s="98"/>
      <c r="C22" s="90"/>
      <c r="D22" s="91"/>
      <c r="E22" s="90"/>
      <c r="F22" s="92"/>
      <c r="G22" s="90"/>
      <c r="H22" s="96"/>
      <c r="I22" s="106"/>
      <c r="J22" s="106"/>
      <c r="K22" s="106"/>
      <c r="L22" s="108">
        <f>ROUND(SUM(L7:L21),-2)</f>
        <v>339100</v>
      </c>
      <c r="M22" s="90"/>
      <c r="N22" s="112"/>
      <c r="O22" s="110"/>
      <c r="P22" s="111"/>
      <c r="Q22" s="111"/>
      <c r="R22" s="116"/>
    </row>
  </sheetData>
  <mergeCells count="16">
    <mergeCell ref="A1:M1"/>
    <mergeCell ref="A2:M2"/>
    <mergeCell ref="A3:M3"/>
    <mergeCell ref="G5:H5"/>
    <mergeCell ref="A22:B22"/>
    <mergeCell ref="A5:A6"/>
    <mergeCell ref="B5:B6"/>
    <mergeCell ref="C5:C6"/>
    <mergeCell ref="D5:D6"/>
    <mergeCell ref="E5:E6"/>
    <mergeCell ref="F5:F6"/>
    <mergeCell ref="J5:J6"/>
    <mergeCell ref="K5:K6"/>
    <mergeCell ref="L5:L6"/>
    <mergeCell ref="M5:M6"/>
    <mergeCell ref="N5:N6"/>
  </mergeCells>
  <printOptions horizontalCentered="1" verticalCentered="1"/>
  <pageMargins left="0.196850393700787" right="0.15748031496063" top="0.57" bottom="0.984251968503937" header="0.83" footer="0.511811023622047"/>
  <pageSetup paperSize="9" scale="95" fitToHeight="0" orientation="landscape"/>
  <headerFooter alignWithMargins="0">
    <oddFooter>&amp;L&amp;"宋体,常规"&amp;10被评估单位填表人&amp;"Times New Roman,常规": &amp;"宋体,常规"
填表日期：&amp;"Times New Roman,常规"  &amp;"宋体,常规"年&amp;"Times New Roman,常规"  &amp;"宋体,常规"月&amp;"Times New Roman,常规"  &amp;"宋体,常规"日&amp;R&amp;"宋体,常规"&amp;10共&amp;N页第&amp;P页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1"/>
    <pageSetUpPr fitToPage="1"/>
  </sheetPr>
  <dimension ref="A1:G22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I14" sqref="I14"/>
    </sheetView>
  </sheetViews>
  <sheetFormatPr defaultColWidth="9" defaultRowHeight="15.75" customHeight="1" outlineLevelCol="6"/>
  <cols>
    <col min="1" max="1" width="6.125" style="39" customWidth="1"/>
    <col min="2" max="2" width="26" style="39" customWidth="1"/>
    <col min="3" max="3" width="11.875" style="39" customWidth="1"/>
    <col min="4" max="4" width="18.5" style="39" customWidth="1"/>
    <col min="5" max="5" width="18.125" style="39" customWidth="1"/>
    <col min="6" max="6" width="16.5" style="39" customWidth="1"/>
    <col min="7" max="7" width="15.5" style="39" customWidth="1"/>
    <col min="8" max="16384" width="9" style="39"/>
  </cols>
  <sheetData>
    <row r="1" s="37" customFormat="1" ht="30" customHeight="1" spans="1:7">
      <c r="A1" s="40" t="s">
        <v>285</v>
      </c>
      <c r="B1" s="41"/>
      <c r="C1" s="41"/>
      <c r="D1" s="41"/>
      <c r="E1" s="41"/>
      <c r="F1" s="41"/>
      <c r="G1" s="41"/>
    </row>
    <row r="2" ht="14.1" customHeight="1" spans="1:7">
      <c r="A2" s="42" t="e">
        <f>#REF!</f>
        <v>#REF!</v>
      </c>
      <c r="B2" s="43"/>
      <c r="C2" s="43"/>
      <c r="D2" s="43"/>
      <c r="E2" s="43"/>
      <c r="F2" s="43"/>
      <c r="G2" s="44"/>
    </row>
    <row r="3" ht="14.1" customHeight="1" spans="1:7">
      <c r="A3" s="43"/>
      <c r="B3" s="43"/>
      <c r="C3" s="43"/>
      <c r="D3" s="43"/>
      <c r="E3" s="43"/>
      <c r="F3" s="43"/>
      <c r="G3" s="45" t="s">
        <v>286</v>
      </c>
    </row>
    <row r="4" customHeight="1" spans="1:7">
      <c r="A4" s="46" t="e">
        <f>#REF!</f>
        <v>#REF!</v>
      </c>
      <c r="B4" s="46"/>
      <c r="C4" s="46"/>
      <c r="D4" s="46"/>
      <c r="G4" s="47" t="s">
        <v>3</v>
      </c>
    </row>
    <row r="5" s="38" customFormat="1" ht="20.1" customHeight="1" spans="1:7">
      <c r="A5" s="48" t="s">
        <v>5</v>
      </c>
      <c r="B5" s="48" t="s">
        <v>287</v>
      </c>
      <c r="C5" s="48" t="s">
        <v>103</v>
      </c>
      <c r="D5" s="48" t="s">
        <v>102</v>
      </c>
      <c r="E5" s="49" t="s">
        <v>92</v>
      </c>
      <c r="F5" s="48" t="s">
        <v>93</v>
      </c>
      <c r="G5" s="48" t="s">
        <v>8</v>
      </c>
    </row>
    <row r="6" s="38" customFormat="1" ht="20.1" customHeight="1" spans="1:7">
      <c r="A6" s="48">
        <v>1</v>
      </c>
      <c r="B6" s="63" t="s">
        <v>288</v>
      </c>
      <c r="C6" s="48" t="s">
        <v>107</v>
      </c>
      <c r="D6" s="48"/>
      <c r="E6" s="65">
        <v>6300</v>
      </c>
      <c r="F6" s="65">
        <v>6300</v>
      </c>
      <c r="G6" s="48"/>
    </row>
    <row r="7" s="38" customFormat="1" ht="20.1" customHeight="1" spans="1:7">
      <c r="A7" s="48">
        <v>2</v>
      </c>
      <c r="B7" s="63" t="s">
        <v>289</v>
      </c>
      <c r="C7" s="48" t="s">
        <v>107</v>
      </c>
      <c r="D7" s="48"/>
      <c r="E7" s="65">
        <v>7707.58</v>
      </c>
      <c r="F7" s="66">
        <v>7707.58</v>
      </c>
      <c r="G7" s="48"/>
    </row>
    <row r="8" s="38" customFormat="1" ht="20.1" customHeight="1" spans="1:7">
      <c r="A8" s="48"/>
      <c r="B8" s="48"/>
      <c r="C8" s="48"/>
      <c r="D8" s="48"/>
      <c r="E8" s="67"/>
      <c r="F8" s="68"/>
      <c r="G8" s="48"/>
    </row>
    <row r="9" s="38" customFormat="1" ht="20.1" customHeight="1" spans="1:7">
      <c r="A9" s="48"/>
      <c r="B9" s="48"/>
      <c r="C9" s="48"/>
      <c r="D9" s="48"/>
      <c r="E9" s="67"/>
      <c r="F9" s="68"/>
      <c r="G9" s="48"/>
    </row>
    <row r="10" s="38" customFormat="1" ht="20.1" customHeight="1" spans="1:7">
      <c r="A10" s="48"/>
      <c r="B10" s="48"/>
      <c r="C10" s="48"/>
      <c r="D10" s="48"/>
      <c r="E10" s="49"/>
      <c r="F10" s="48"/>
      <c r="G10" s="48"/>
    </row>
    <row r="11" s="38" customFormat="1" ht="20.1" customHeight="1" spans="1:7">
      <c r="A11" s="48"/>
      <c r="B11" s="48"/>
      <c r="C11" s="48"/>
      <c r="D11" s="48"/>
      <c r="E11" s="49"/>
      <c r="F11" s="48"/>
      <c r="G11" s="48"/>
    </row>
    <row r="12" s="38" customFormat="1" ht="20.1" customHeight="1" spans="1:7">
      <c r="A12" s="48"/>
      <c r="B12" s="48"/>
      <c r="C12" s="48"/>
      <c r="D12" s="48"/>
      <c r="E12" s="49"/>
      <c r="F12" s="48"/>
      <c r="G12" s="48"/>
    </row>
    <row r="13" s="38" customFormat="1" ht="20.1" customHeight="1" spans="1:7">
      <c r="A13" s="48"/>
      <c r="B13" s="48"/>
      <c r="C13" s="48"/>
      <c r="D13" s="48"/>
      <c r="E13" s="49"/>
      <c r="F13" s="48"/>
      <c r="G13" s="48"/>
    </row>
    <row r="14" s="38" customFormat="1" ht="20.1" customHeight="1" spans="1:7">
      <c r="A14" s="48"/>
      <c r="B14" s="48"/>
      <c r="C14" s="48"/>
      <c r="D14" s="48"/>
      <c r="E14" s="49"/>
      <c r="F14" s="48"/>
      <c r="G14" s="48"/>
    </row>
    <row r="15" s="38" customFormat="1" ht="20.1" customHeight="1" spans="1:7">
      <c r="A15" s="48"/>
      <c r="B15" s="48"/>
      <c r="C15" s="48"/>
      <c r="D15" s="48"/>
      <c r="E15" s="49"/>
      <c r="F15" s="48"/>
      <c r="G15" s="48"/>
    </row>
    <row r="16" s="38" customFormat="1" ht="20.1" customHeight="1" spans="1:7">
      <c r="A16" s="48"/>
      <c r="B16" s="48"/>
      <c r="C16" s="48"/>
      <c r="D16" s="48"/>
      <c r="E16" s="49"/>
      <c r="F16" s="48"/>
      <c r="G16" s="48"/>
    </row>
    <row r="17" s="38" customFormat="1" ht="20.1" customHeight="1" spans="1:7">
      <c r="A17" s="48"/>
      <c r="B17" s="48"/>
      <c r="C17" s="48"/>
      <c r="D17" s="48"/>
      <c r="E17" s="49"/>
      <c r="F17" s="48"/>
      <c r="G17" s="48"/>
    </row>
    <row r="18" s="38" customFormat="1" ht="20.1" customHeight="1" spans="1:7">
      <c r="A18" s="48"/>
      <c r="B18" s="48"/>
      <c r="C18" s="48"/>
      <c r="D18" s="48"/>
      <c r="E18" s="49"/>
      <c r="F18" s="48"/>
      <c r="G18" s="48"/>
    </row>
    <row r="19" s="38" customFormat="1" ht="20.1" customHeight="1" spans="1:7">
      <c r="A19" s="48"/>
      <c r="B19" s="48"/>
      <c r="C19" s="48"/>
      <c r="D19" s="48"/>
      <c r="E19" s="49"/>
      <c r="F19" s="48"/>
      <c r="G19" s="48"/>
    </row>
    <row r="20" s="38" customFormat="1" ht="20.1" customHeight="1" spans="1:7">
      <c r="A20" s="48"/>
      <c r="B20" s="48"/>
      <c r="C20" s="48"/>
      <c r="D20" s="48"/>
      <c r="E20" s="49"/>
      <c r="F20" s="48"/>
      <c r="G20" s="48"/>
    </row>
    <row r="21" ht="20.1" customHeight="1" spans="1:7">
      <c r="A21" s="50"/>
      <c r="B21" s="59"/>
      <c r="C21" s="60"/>
      <c r="D21" s="50"/>
      <c r="E21" s="53"/>
      <c r="F21" s="53"/>
      <c r="G21" s="54"/>
    </row>
    <row r="22" ht="20.1" customHeight="1" spans="1:7">
      <c r="A22" s="61" t="s">
        <v>154</v>
      </c>
      <c r="B22" s="52"/>
      <c r="C22" s="60"/>
      <c r="D22" s="50"/>
      <c r="E22" s="53">
        <f>SUM(E6:E21)</f>
        <v>14007.58</v>
      </c>
      <c r="F22" s="53">
        <f>SUM(F6:F21)</f>
        <v>14007.58</v>
      </c>
      <c r="G22" s="54"/>
    </row>
  </sheetData>
  <mergeCells count="4">
    <mergeCell ref="A1:G1"/>
    <mergeCell ref="A2:G2"/>
    <mergeCell ref="A4:D4"/>
    <mergeCell ref="A22:B22"/>
  </mergeCells>
  <printOptions horizontalCentered="1"/>
  <pageMargins left="0.98" right="0.98" top="0.87" bottom="0.87" header="1.06" footer="0.51"/>
  <pageSetup paperSize="9" fitToHeight="0" orientation="landscape"/>
  <headerFooter alignWithMargins="0">
    <oddFooter>&amp;L&amp;"宋体,常规"&amp;10被评估单位填表人&amp;"Times New Roman,常规":&amp;"宋体,常规"钟贞
填表日期：&amp;"Times New Roman,常规"2016&amp;"宋体,常规"年&amp;"Times New Roman,常规"4&amp;"宋体,常规"月&amp;"Times New Roman,常规"31&amp;"宋体,常规"日&amp;C&amp;"宋体,常规"&amp;10评估人员：杨彦 柏南林 刘彩雄 梁瀚元&amp;R&amp;"宋体,常规"&amp;10共&amp;N页第&amp;P页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conqueror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ZKASRQ</vt:lpstr>
      <vt:lpstr>资产负债表(旧)</vt:lpstr>
      <vt:lpstr>3-1-1现金</vt:lpstr>
      <vt:lpstr>3-4应收账款</vt:lpstr>
      <vt:lpstr>3-5预付账款</vt:lpstr>
      <vt:lpstr>4-6-1房屋建筑物</vt:lpstr>
      <vt:lpstr>4-6-2构筑物</vt:lpstr>
      <vt:lpstr>4-6-7树木</vt:lpstr>
      <vt:lpstr>5-4应付账款</vt:lpstr>
      <vt:lpstr>5-7应交税费</vt:lpstr>
      <vt:lpstr>5-10预提费用</vt:lpstr>
      <vt:lpstr>00000000</vt:lpstr>
      <vt:lpstr>土地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新版通用申报表</dc:title>
  <dc:creator>Seaman</dc:creator>
  <cp:lastModifiedBy>熊健锡</cp:lastModifiedBy>
  <dcterms:created xsi:type="dcterms:W3CDTF">1999-04-07T08:44:00Z</dcterms:created>
  <cp:lastPrinted>2020-03-11T03:35:00Z</cp:lastPrinted>
  <dcterms:modified xsi:type="dcterms:W3CDTF">2020-06-01T02:07:24Z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