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一标段" sheetId="1" r:id="rId1"/>
    <sheet name="二标段" sheetId="2" r:id="rId2"/>
    <sheet name="三标段" sheetId="3" r:id="rId3"/>
    <sheet name="四标段" sheetId="4" r:id="rId4"/>
    <sheet name="五标段" sheetId="5" r:id="rId5"/>
    <sheet name="六标段" sheetId="6" r:id="rId6"/>
  </sheets>
  <calcPr calcId="144525"/>
</workbook>
</file>

<file path=xl/sharedStrings.xml><?xml version="1.0" encoding="utf-8"?>
<sst xmlns="http://schemas.openxmlformats.org/spreadsheetml/2006/main" count="226" uniqueCount="111">
  <si>
    <t>呼伦贝尔农垦谢尔塔拉农牧场有限公司2023年度4月份兽药采购（2）一标段</t>
  </si>
  <si>
    <t>序号</t>
  </si>
  <si>
    <t>药品名称</t>
  </si>
  <si>
    <t>规格型号</t>
  </si>
  <si>
    <t>单位</t>
  </si>
  <si>
    <t>数量</t>
  </si>
  <si>
    <t>单价上限（元/桶）</t>
  </si>
  <si>
    <t>厂家要求</t>
  </si>
  <si>
    <t>生产厂家</t>
  </si>
  <si>
    <t>单价报价（元/桶）</t>
  </si>
  <si>
    <t>总价报价（元）</t>
  </si>
  <si>
    <t>最高限价（元）</t>
  </si>
  <si>
    <t>前药浴</t>
  </si>
  <si>
    <t>20L/桶</t>
  </si>
  <si>
    <t>桶</t>
  </si>
  <si>
    <t>利拉伐滴宝</t>
  </si>
  <si>
    <t>后药浴</t>
  </si>
  <si>
    <t>合计（元）</t>
  </si>
  <si>
    <r>
      <rPr>
        <sz val="11"/>
        <color theme="1"/>
        <rFont val="宋体"/>
        <charset val="134"/>
        <scheme val="minor"/>
      </rPr>
      <t xml:space="preserve">                                          供应商名称：</t>
    </r>
    <r>
      <rPr>
        <u/>
        <sz val="11"/>
        <color theme="1"/>
        <rFont val="宋体"/>
        <charset val="134"/>
        <scheme val="minor"/>
      </rPr>
      <t xml:space="preserve">        （加盖公章）</t>
    </r>
    <r>
      <rPr>
        <sz val="11"/>
        <color theme="1"/>
        <rFont val="宋体"/>
        <charset val="134"/>
        <scheme val="minor"/>
      </rPr>
      <t xml:space="preserve">
                                          日  期：     </t>
    </r>
  </si>
  <si>
    <t>呼伦贝尔农垦谢尔塔拉农牧场有限公司2023年度4月份兽药采购（2）二标段</t>
  </si>
  <si>
    <t>单价上限（元/支）</t>
  </si>
  <si>
    <t>单价报价（元/支）</t>
  </si>
  <si>
    <t>头孢噻呋钠（恒诺康）</t>
  </si>
  <si>
    <t>1g*10支/盒*40盒</t>
  </si>
  <si>
    <t>支</t>
  </si>
  <si>
    <t>四川恒通</t>
  </si>
  <si>
    <t>安乃近</t>
  </si>
  <si>
    <t>10支/盒*60盒</t>
  </si>
  <si>
    <t>黄芪多糖注射液</t>
  </si>
  <si>
    <t>10ml*10支*40盒/件</t>
  </si>
  <si>
    <t>维生素C注射液</t>
  </si>
  <si>
    <t>双黄连</t>
  </si>
  <si>
    <t>10ml*10支/盒*40盒/件</t>
  </si>
  <si>
    <t>呼伦贝尔农垦谢尔塔拉农牧场有限公司2023年度4月份兽药采购（2）三标段</t>
  </si>
  <si>
    <t>单价上限（元/粒、袋）</t>
  </si>
  <si>
    <t>单价报价（元/粒、袋）</t>
  </si>
  <si>
    <t>康洁颗粒</t>
  </si>
  <si>
    <t>120g/粒*20粒/提*4提/箱</t>
  </si>
  <si>
    <t>粒</t>
  </si>
  <si>
    <t>河南康星</t>
  </si>
  <si>
    <t>蒲公英微粉（隐比克）</t>
  </si>
  <si>
    <t>1lg/袋*12袋/件</t>
  </si>
  <si>
    <t>袋</t>
  </si>
  <si>
    <t>产后大补</t>
  </si>
  <si>
    <t>1kg/袋*18袋/箱</t>
  </si>
  <si>
    <t>呼伦贝尔农垦谢尔塔拉农牧场有限公司2023年度4月份兽药采购（2）四标段</t>
  </si>
  <si>
    <t>单价上限（元/支、瓶、双、袋）</t>
  </si>
  <si>
    <t>单价报价（元/支、瓶、双、袋）</t>
  </si>
  <si>
    <t>青霉素钠</t>
  </si>
  <si>
    <t>600支/件</t>
  </si>
  <si>
    <t>河北远征</t>
  </si>
  <si>
    <t>复合维生素B</t>
  </si>
  <si>
    <t>加米霉素</t>
  </si>
  <si>
    <t>10瓶/盒</t>
  </si>
  <si>
    <t>瓶</t>
  </si>
  <si>
    <t>齐鲁盖丽达钙棒</t>
  </si>
  <si>
    <t>200g/支*48支/箱</t>
  </si>
  <si>
    <t>齐鲁</t>
  </si>
  <si>
    <t>美洛昔康</t>
  </si>
  <si>
    <t>100ml/瓶*40瓶/件</t>
  </si>
  <si>
    <t>土霉素粉</t>
  </si>
  <si>
    <t>20% 100g/袋*10袋/包</t>
  </si>
  <si>
    <t>/</t>
  </si>
  <si>
    <t>硫酸链霉素</t>
  </si>
  <si>
    <t>10支*100盒/件</t>
  </si>
  <si>
    <t>樟脑磺酸钠注射液</t>
  </si>
  <si>
    <t>10ml/支*10支/盒*40盒/件</t>
  </si>
  <si>
    <t>高锰酸钾</t>
  </si>
  <si>
    <t>500g*40瓶/件</t>
  </si>
  <si>
    <t>10%浓碘酊</t>
  </si>
  <si>
    <t>1000ml/瓶*12瓶/件</t>
  </si>
  <si>
    <t>黄藤素注射液</t>
  </si>
  <si>
    <t>10ml*10支*40盒</t>
  </si>
  <si>
    <t>肾上腺素</t>
  </si>
  <si>
    <t>10支*1ml  1mg*300盒/件</t>
  </si>
  <si>
    <t>呋塞米</t>
  </si>
  <si>
    <t>长臂手套</t>
  </si>
  <si>
    <t>50支/包*100包/件</t>
  </si>
  <si>
    <t>地塞米松注射液</t>
  </si>
  <si>
    <t>5ml*10支*90盒</t>
  </si>
  <si>
    <t>一次性乳胶手套</t>
  </si>
  <si>
    <t>50双/盒*20盒/件</t>
  </si>
  <si>
    <t>双</t>
  </si>
  <si>
    <t>50%土霉素粉</t>
  </si>
  <si>
    <t>100g/袋</t>
  </si>
  <si>
    <t>酒石酸泰乐菌素磺胺二甲嘧啶可溶性粉（犊肽）</t>
  </si>
  <si>
    <t>100g/袋*20袋/盒*4盒/件</t>
  </si>
  <si>
    <t>呼伦贝尔农垦谢尔塔拉农牧场有限公司2023年度4月份兽药采购（2）五标段</t>
  </si>
  <si>
    <t>单价上限（元/支、瓶、组）</t>
  </si>
  <si>
    <t>单价报价（元/支、瓶、组）</t>
  </si>
  <si>
    <t>产前产后康</t>
  </si>
  <si>
    <r>
      <rPr>
        <sz val="10.5"/>
        <color theme="1"/>
        <rFont val="Calibri"/>
        <charset val="134"/>
      </rPr>
      <t>10mlx10</t>
    </r>
    <r>
      <rPr>
        <sz val="10.5"/>
        <color theme="1"/>
        <rFont val="宋体"/>
        <charset val="134"/>
      </rPr>
      <t>支</t>
    </r>
  </si>
  <si>
    <t>四川新辉煌</t>
  </si>
  <si>
    <t>磺胺间甲氧嘧啶钠</t>
  </si>
  <si>
    <t>10ml*10支</t>
  </si>
  <si>
    <t>维生素B1</t>
  </si>
  <si>
    <t>5%葡萄糖</t>
  </si>
  <si>
    <t>500ml/瓶*30瓶/件</t>
  </si>
  <si>
    <t>止血敏</t>
  </si>
  <si>
    <t>2ml*10支*40盒</t>
  </si>
  <si>
    <t>毒痢血清（肠炎血清）</t>
  </si>
  <si>
    <t>40盒/件</t>
  </si>
  <si>
    <t>组</t>
  </si>
  <si>
    <t>葡萄糖酸钙</t>
  </si>
  <si>
    <t>呼伦贝尔农垦谢尔塔拉农牧场有限公司2023年度4月份兽药采购（2）六标段</t>
  </si>
  <si>
    <t>单价上限（元/吨）</t>
  </si>
  <si>
    <t>单价报价（元/吨）</t>
  </si>
  <si>
    <t>硫酸铜</t>
  </si>
  <si>
    <r>
      <rPr>
        <sz val="10.5"/>
        <color theme="1"/>
        <rFont val="宋体"/>
        <charset val="134"/>
      </rPr>
      <t>含量</t>
    </r>
    <r>
      <rPr>
        <sz val="10.5"/>
        <color theme="1"/>
        <rFont val="Calibri"/>
        <charset val="134"/>
      </rPr>
      <t>≥98%</t>
    </r>
  </si>
  <si>
    <t>吨</t>
  </si>
  <si>
    <t xml:space="preserve">                                    供应商名称：        （加盖公章）
             日  期：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</si>
</sst>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0" fontId="26" fillId="14" borderId="14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justify" vertical="center"/>
    </xf>
    <xf numFmtId="0" fontId="0" fillId="0" borderId="0" xfId="0" applyFill="1" applyAlignment="1">
      <alignment horizontal="justify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A6" sqref="A6:K6"/>
    </sheetView>
  </sheetViews>
  <sheetFormatPr defaultColWidth="9" defaultRowHeight="13.5"/>
  <cols>
    <col min="1" max="1" width="7.125" style="46" customWidth="1"/>
    <col min="2" max="2" width="12.75" style="46" customWidth="1"/>
    <col min="3" max="3" width="11.75" style="34" customWidth="1"/>
    <col min="4" max="4" width="8" style="46" customWidth="1"/>
    <col min="5" max="5" width="9" style="46"/>
    <col min="6" max="6" width="11.25" style="46" customWidth="1"/>
    <col min="7" max="7" width="10.875" style="46" customWidth="1"/>
    <col min="8" max="10" width="14.25" style="46" customWidth="1"/>
    <col min="11" max="11" width="11.5" style="46" customWidth="1"/>
    <col min="12" max="16384" width="9" style="46"/>
  </cols>
  <sheetData>
    <row r="1" ht="36" customHeight="1" spans="1:1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="46" customFormat="1" ht="59" customHeight="1" spans="1:1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4" t="s">
        <v>8</v>
      </c>
      <c r="I2" s="5" t="s">
        <v>9</v>
      </c>
      <c r="J2" s="5" t="s">
        <v>10</v>
      </c>
      <c r="K2" s="52" t="s">
        <v>11</v>
      </c>
    </row>
    <row r="3" s="46" customFormat="1" ht="59" customHeight="1" spans="1:11">
      <c r="A3" s="9">
        <f>ROW()-2</f>
        <v>1</v>
      </c>
      <c r="B3" s="6" t="s">
        <v>12</v>
      </c>
      <c r="C3" s="33" t="s">
        <v>13</v>
      </c>
      <c r="D3" s="9" t="s">
        <v>14</v>
      </c>
      <c r="E3" s="9">
        <v>30</v>
      </c>
      <c r="F3" s="9">
        <v>600</v>
      </c>
      <c r="G3" s="48" t="s">
        <v>15</v>
      </c>
      <c r="H3" s="48"/>
      <c r="I3" s="48"/>
      <c r="J3" s="9">
        <f>E3*I3</f>
        <v>0</v>
      </c>
      <c r="K3" s="53">
        <f>E3*F3+E4*F4</f>
        <v>60000</v>
      </c>
    </row>
    <row r="4" s="46" customFormat="1" ht="59" customHeight="1" spans="1:11">
      <c r="A4" s="9">
        <f>ROW()-2</f>
        <v>2</v>
      </c>
      <c r="B4" s="6" t="s">
        <v>16</v>
      </c>
      <c r="C4" s="33" t="s">
        <v>13</v>
      </c>
      <c r="D4" s="9" t="s">
        <v>14</v>
      </c>
      <c r="E4" s="9">
        <v>70</v>
      </c>
      <c r="F4" s="9">
        <v>600</v>
      </c>
      <c r="G4" s="48" t="s">
        <v>15</v>
      </c>
      <c r="H4" s="48"/>
      <c r="I4" s="48"/>
      <c r="J4" s="9">
        <f>E4*I4</f>
        <v>0</v>
      </c>
      <c r="K4" s="54"/>
    </row>
    <row r="5" customFormat="1" ht="59" customHeight="1" spans="1:11">
      <c r="A5" s="49" t="s">
        <v>17</v>
      </c>
      <c r="B5" s="50"/>
      <c r="C5" s="50"/>
      <c r="D5" s="50"/>
      <c r="E5" s="50"/>
      <c r="F5" s="50"/>
      <c r="G5" s="50"/>
      <c r="H5" s="51"/>
      <c r="I5" s="55"/>
      <c r="J5" s="9">
        <f>SUM(J3:J4)</f>
        <v>0</v>
      </c>
      <c r="K5" s="56"/>
    </row>
    <row r="6" customFormat="1" ht="71" customHeight="1" spans="1:11">
      <c r="A6" s="26" t="s">
        <v>18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customFormat="1"/>
    <row r="8" customFormat="1"/>
    <row r="9" customFormat="1"/>
    <row r="10" customFormat="1"/>
    <row r="11" customFormat="1"/>
    <row r="12" customFormat="1"/>
    <row r="13" customFormat="1"/>
    <row r="14" customForma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</sheetData>
  <mergeCells count="4">
    <mergeCell ref="A1:K1"/>
    <mergeCell ref="A5:I5"/>
    <mergeCell ref="A6:K6"/>
    <mergeCell ref="K3:K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workbookViewId="0">
      <selection activeCell="A8" sqref="A8:I8"/>
    </sheetView>
  </sheetViews>
  <sheetFormatPr defaultColWidth="9" defaultRowHeight="13.5"/>
  <cols>
    <col min="1" max="1" width="7" style="17" customWidth="1"/>
    <col min="2" max="2" width="17.125" style="17" customWidth="1"/>
    <col min="3" max="3" width="22.125" style="19" customWidth="1"/>
    <col min="4" max="5" width="9" style="17"/>
    <col min="6" max="6" width="13" style="17" customWidth="1"/>
    <col min="7" max="7" width="10.875" style="17" customWidth="1"/>
    <col min="8" max="8" width="12.375" style="17" customWidth="1"/>
    <col min="9" max="9" width="11.3333333333333" style="17" customWidth="1"/>
    <col min="10" max="10" width="10.6666666666667" style="17" customWidth="1"/>
    <col min="11" max="11" width="11.3333333333333" style="17" customWidth="1"/>
    <col min="12" max="16384" width="9" style="17"/>
  </cols>
  <sheetData>
    <row r="1" s="17" customFormat="1" ht="58" customHeight="1" spans="1:1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="17" customFormat="1" ht="59" customHeight="1" spans="1:1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3" t="s">
        <v>20</v>
      </c>
      <c r="G2" s="2" t="s">
        <v>7</v>
      </c>
      <c r="H2" s="4" t="s">
        <v>8</v>
      </c>
      <c r="I2" s="5" t="s">
        <v>21</v>
      </c>
      <c r="J2" s="5" t="s">
        <v>10</v>
      </c>
      <c r="K2" s="3" t="s">
        <v>11</v>
      </c>
    </row>
    <row r="3" s="17" customFormat="1" ht="36" customHeight="1" spans="1:11">
      <c r="A3" s="8">
        <v>1</v>
      </c>
      <c r="B3" s="33" t="s">
        <v>22</v>
      </c>
      <c r="C3" s="9" t="s">
        <v>23</v>
      </c>
      <c r="D3" s="8" t="s">
        <v>24</v>
      </c>
      <c r="E3" s="8">
        <v>800</v>
      </c>
      <c r="F3" s="9">
        <v>11.8</v>
      </c>
      <c r="G3" s="8" t="s">
        <v>25</v>
      </c>
      <c r="H3" s="8"/>
      <c r="I3" s="8"/>
      <c r="J3" s="8">
        <f>E3*I3</f>
        <v>0</v>
      </c>
      <c r="K3" s="14">
        <f>E3*F3+E4*F4+E5*F5+E6*F6+E7*F7</f>
        <v>15300</v>
      </c>
    </row>
    <row r="4" s="17" customFormat="1" ht="36" customHeight="1" spans="1:11">
      <c r="A4" s="8">
        <v>2</v>
      </c>
      <c r="B4" s="6" t="s">
        <v>26</v>
      </c>
      <c r="C4" s="9" t="s">
        <v>27</v>
      </c>
      <c r="D4" s="8" t="s">
        <v>24</v>
      </c>
      <c r="E4" s="8">
        <v>1200</v>
      </c>
      <c r="F4" s="9">
        <v>0.9</v>
      </c>
      <c r="G4" s="8" t="s">
        <v>25</v>
      </c>
      <c r="H4" s="8"/>
      <c r="I4" s="8"/>
      <c r="J4" s="8">
        <f>E4*I4</f>
        <v>0</v>
      </c>
      <c r="K4" s="29"/>
    </row>
    <row r="5" s="17" customFormat="1" ht="36" customHeight="1" spans="1:11">
      <c r="A5" s="8">
        <v>3</v>
      </c>
      <c r="B5" s="9" t="s">
        <v>28</v>
      </c>
      <c r="C5" s="9" t="s">
        <v>29</v>
      </c>
      <c r="D5" s="8" t="s">
        <v>24</v>
      </c>
      <c r="E5" s="8">
        <v>800</v>
      </c>
      <c r="F5" s="9">
        <v>2.2</v>
      </c>
      <c r="G5" s="8" t="s">
        <v>25</v>
      </c>
      <c r="H5" s="8"/>
      <c r="I5" s="8"/>
      <c r="J5" s="8">
        <f>E5*I5</f>
        <v>0</v>
      </c>
      <c r="K5" s="29"/>
    </row>
    <row r="6" s="17" customFormat="1" ht="36" customHeight="1" spans="1:11">
      <c r="A6" s="8">
        <v>4</v>
      </c>
      <c r="B6" s="9" t="s">
        <v>30</v>
      </c>
      <c r="C6" s="9" t="s">
        <v>27</v>
      </c>
      <c r="D6" s="8" t="s">
        <v>24</v>
      </c>
      <c r="E6" s="8">
        <v>1800</v>
      </c>
      <c r="F6" s="9">
        <v>0.7</v>
      </c>
      <c r="G6" s="8" t="s">
        <v>25</v>
      </c>
      <c r="H6" s="8"/>
      <c r="I6" s="8"/>
      <c r="J6" s="8">
        <f>E6*I6</f>
        <v>0</v>
      </c>
      <c r="K6" s="29"/>
    </row>
    <row r="7" s="17" customFormat="1" ht="36" customHeight="1" spans="1:11">
      <c r="A7" s="8">
        <v>5</v>
      </c>
      <c r="B7" s="6" t="s">
        <v>31</v>
      </c>
      <c r="C7" s="9" t="s">
        <v>32</v>
      </c>
      <c r="D7" s="8" t="s">
        <v>24</v>
      </c>
      <c r="E7" s="8">
        <v>800</v>
      </c>
      <c r="F7" s="8">
        <v>2.2</v>
      </c>
      <c r="G7" s="8" t="s">
        <v>25</v>
      </c>
      <c r="H7" s="8"/>
      <c r="I7" s="8"/>
      <c r="J7" s="8">
        <f>E7*I7</f>
        <v>0</v>
      </c>
      <c r="K7" s="29"/>
    </row>
    <row r="8" s="18" customFormat="1" ht="59" customHeight="1" spans="1:11">
      <c r="A8" s="10" t="s">
        <v>17</v>
      </c>
      <c r="B8" s="11"/>
      <c r="C8" s="11"/>
      <c r="D8" s="11"/>
      <c r="E8" s="11"/>
      <c r="F8" s="11"/>
      <c r="G8" s="11"/>
      <c r="H8" s="25"/>
      <c r="I8" s="12"/>
      <c r="J8" s="8">
        <f>SUM(J3:J7)</f>
        <v>0</v>
      </c>
      <c r="K8" s="15"/>
    </row>
    <row r="9" s="18" customFormat="1" ht="54" customHeight="1" spans="1:11">
      <c r="A9" s="26" t="s">
        <v>18</v>
      </c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="18" customFormat="1"/>
    <row r="11" s="18" customFormat="1"/>
    <row r="12" s="18" customFormat="1"/>
    <row r="13" s="18" customFormat="1"/>
    <row r="14" s="18" customFormat="1"/>
    <row r="15" s="18" customFormat="1"/>
    <row r="16" s="18" customFormat="1"/>
    <row r="17" s="18" customFormat="1"/>
    <row r="18" s="18" customFormat="1"/>
    <row r="19" s="18" customFormat="1"/>
    <row r="20" s="18" customFormat="1"/>
    <row r="21" s="18" customFormat="1"/>
    <row r="22" s="18" customFormat="1"/>
    <row r="23" s="18" customFormat="1"/>
    <row r="24" s="18" customFormat="1"/>
    <row r="25" s="18" customFormat="1"/>
    <row r="26" s="18" customFormat="1"/>
    <row r="27" s="18" customFormat="1"/>
    <row r="28" s="18" customFormat="1"/>
    <row r="29" s="18" customFormat="1"/>
    <row r="30" s="18" customFormat="1"/>
    <row r="31" s="18" customFormat="1"/>
    <row r="32" s="18" customFormat="1"/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46" customFormat="1" spans="1:11">
      <c r="A49" s="17"/>
      <c r="B49" s="17"/>
      <c r="C49" s="19"/>
      <c r="D49" s="17"/>
      <c r="E49" s="17"/>
      <c r="F49" s="17"/>
      <c r="G49" s="17"/>
      <c r="H49" s="17"/>
      <c r="I49" s="17"/>
      <c r="J49" s="17"/>
      <c r="K49" s="17"/>
    </row>
    <row r="50" s="46" customFormat="1" spans="1:11">
      <c r="A50" s="17"/>
      <c r="B50" s="17"/>
      <c r="C50" s="19"/>
      <c r="D50" s="17"/>
      <c r="E50" s="17"/>
      <c r="F50" s="17"/>
      <c r="G50" s="17"/>
      <c r="H50" s="17"/>
      <c r="I50" s="17"/>
      <c r="J50" s="17"/>
      <c r="K50" s="17"/>
    </row>
  </sheetData>
  <mergeCells count="4">
    <mergeCell ref="A1:K1"/>
    <mergeCell ref="A8:I8"/>
    <mergeCell ref="A9:K9"/>
    <mergeCell ref="K3:K8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workbookViewId="0">
      <selection activeCell="A6" sqref="A6:I6"/>
    </sheetView>
  </sheetViews>
  <sheetFormatPr defaultColWidth="9" defaultRowHeight="13.5"/>
  <cols>
    <col min="1" max="1" width="7" style="17" customWidth="1"/>
    <col min="2" max="2" width="14.4416666666667" style="17" customWidth="1"/>
    <col min="3" max="3" width="20.5" style="19" customWidth="1"/>
    <col min="4" max="5" width="9" style="17"/>
    <col min="6" max="6" width="12" style="17" customWidth="1"/>
    <col min="7" max="7" width="9" style="17"/>
    <col min="8" max="10" width="12.75" style="17" customWidth="1"/>
    <col min="11" max="11" width="11.3333333333333" style="17" customWidth="1"/>
    <col min="12" max="16384" width="9" style="17"/>
  </cols>
  <sheetData>
    <row r="1" s="17" customFormat="1" ht="34" customHeight="1" spans="1:11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="43" customFormat="1" ht="59" customHeight="1" spans="1:1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3" t="s">
        <v>34</v>
      </c>
      <c r="G2" s="2" t="s">
        <v>7</v>
      </c>
      <c r="H2" s="4" t="s">
        <v>8</v>
      </c>
      <c r="I2" s="5" t="s">
        <v>35</v>
      </c>
      <c r="J2" s="5" t="s">
        <v>10</v>
      </c>
      <c r="K2" s="3" t="s">
        <v>11</v>
      </c>
    </row>
    <row r="3" s="17" customFormat="1" ht="41" customHeight="1" spans="1:11">
      <c r="A3" s="6">
        <v>1</v>
      </c>
      <c r="B3" s="6" t="s">
        <v>36</v>
      </c>
      <c r="C3" s="22" t="s">
        <v>37</v>
      </c>
      <c r="D3" s="8" t="s">
        <v>38</v>
      </c>
      <c r="E3" s="8">
        <v>320</v>
      </c>
      <c r="F3" s="8">
        <v>50</v>
      </c>
      <c r="G3" s="6" t="s">
        <v>39</v>
      </c>
      <c r="H3" s="6"/>
      <c r="I3" s="8"/>
      <c r="J3" s="8">
        <f>E3*I3</f>
        <v>0</v>
      </c>
      <c r="K3" s="14">
        <f>E3*F3+E4*F4+E5*F5</f>
        <v>41380</v>
      </c>
    </row>
    <row r="4" s="17" customFormat="1" ht="41" customHeight="1" spans="1:11">
      <c r="A4" s="6">
        <v>2</v>
      </c>
      <c r="B4" s="44" t="s">
        <v>40</v>
      </c>
      <c r="C4" s="44" t="s">
        <v>41</v>
      </c>
      <c r="D4" s="45" t="s">
        <v>42</v>
      </c>
      <c r="E4" s="8">
        <v>216</v>
      </c>
      <c r="F4" s="45">
        <v>65</v>
      </c>
      <c r="G4" s="6" t="s">
        <v>39</v>
      </c>
      <c r="H4" s="6"/>
      <c r="I4" s="8"/>
      <c r="J4" s="8">
        <f>E4*I4</f>
        <v>0</v>
      </c>
      <c r="K4" s="29"/>
    </row>
    <row r="5" s="17" customFormat="1" ht="41" customHeight="1" spans="1:11">
      <c r="A5" s="6">
        <v>3</v>
      </c>
      <c r="B5" s="6" t="s">
        <v>43</v>
      </c>
      <c r="C5" s="8" t="s">
        <v>44</v>
      </c>
      <c r="D5" s="8" t="s">
        <v>42</v>
      </c>
      <c r="E5" s="8">
        <v>162</v>
      </c>
      <c r="F5" s="8">
        <v>70</v>
      </c>
      <c r="G5" s="6" t="s">
        <v>39</v>
      </c>
      <c r="H5" s="6"/>
      <c r="I5" s="8"/>
      <c r="J5" s="8">
        <f>E5*I5</f>
        <v>0</v>
      </c>
      <c r="K5" s="29"/>
    </row>
    <row r="6" s="18" customFormat="1" ht="59" customHeight="1" spans="1:11">
      <c r="A6" s="10" t="s">
        <v>17</v>
      </c>
      <c r="B6" s="11"/>
      <c r="C6" s="11"/>
      <c r="D6" s="11"/>
      <c r="E6" s="11"/>
      <c r="F6" s="11"/>
      <c r="G6" s="11"/>
      <c r="H6" s="25"/>
      <c r="I6" s="12"/>
      <c r="J6" s="8">
        <f>SUM(J3:J5)</f>
        <v>0</v>
      </c>
      <c r="K6" s="15"/>
    </row>
    <row r="7" s="18" customFormat="1" ht="88" customHeight="1" spans="1:11">
      <c r="A7" s="26" t="s">
        <v>18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="18" customFormat="1"/>
    <row r="9" s="18" customFormat="1"/>
    <row r="10" s="18" customFormat="1"/>
    <row r="11" s="18" customFormat="1"/>
    <row r="12" s="18" customFormat="1"/>
    <row r="13" s="18" customFormat="1"/>
    <row r="14" s="18" customFormat="1"/>
    <row r="15" s="18" customFormat="1"/>
    <row r="16" s="18" customFormat="1"/>
    <row r="17" s="18" customFormat="1"/>
    <row r="18" s="18" customFormat="1"/>
    <row r="19" s="18" customFormat="1"/>
    <row r="20" s="18" customFormat="1"/>
    <row r="21" s="18" customFormat="1"/>
    <row r="22" s="18" customFormat="1"/>
    <row r="23" s="18" customFormat="1"/>
    <row r="24" s="18" customFormat="1"/>
    <row r="25" s="18" customFormat="1"/>
    <row r="26" s="18" customFormat="1"/>
    <row r="27" s="18" customFormat="1"/>
    <row r="28" s="18" customFormat="1"/>
    <row r="29" s="18" customFormat="1"/>
    <row r="30" s="18" customFormat="1"/>
    <row r="31" s="18" customFormat="1"/>
    <row r="32" s="18" customFormat="1"/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</sheetData>
  <mergeCells count="4">
    <mergeCell ref="A1:K1"/>
    <mergeCell ref="A6:I6"/>
    <mergeCell ref="A7:K7"/>
    <mergeCell ref="K3:K6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opLeftCell="A10" workbookViewId="0">
      <selection activeCell="A22" sqref="A22:K22"/>
    </sheetView>
  </sheetViews>
  <sheetFormatPr defaultColWidth="9" defaultRowHeight="13.5"/>
  <cols>
    <col min="1" max="1" width="7" style="19" customWidth="1"/>
    <col min="2" max="2" width="17.125" style="19" customWidth="1"/>
    <col min="3" max="3" width="22.75" style="19" customWidth="1"/>
    <col min="4" max="5" width="9" style="19"/>
    <col min="6" max="6" width="12.1416666666667" style="19" customWidth="1"/>
    <col min="7" max="7" width="13.3333333333333" style="19" customWidth="1"/>
    <col min="8" max="8" width="11" style="19" customWidth="1"/>
    <col min="9" max="9" width="11.3333333333333" style="19" customWidth="1"/>
    <col min="10" max="10" width="10.6666666666667" style="19" customWidth="1"/>
    <col min="11" max="11" width="6.75" style="19" customWidth="1"/>
    <col min="12" max="16384" width="9" style="19"/>
  </cols>
  <sheetData>
    <row r="1" s="19" customFormat="1" ht="44" customHeight="1" spans="1:11">
      <c r="A1" s="31" t="s">
        <v>45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="19" customFormat="1" ht="5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46</v>
      </c>
      <c r="G2" s="3" t="s">
        <v>7</v>
      </c>
      <c r="H2" s="4" t="s">
        <v>8</v>
      </c>
      <c r="I2" s="5" t="s">
        <v>47</v>
      </c>
      <c r="J2" s="5" t="s">
        <v>10</v>
      </c>
      <c r="K2" s="3" t="s">
        <v>11</v>
      </c>
    </row>
    <row r="3" s="19" customFormat="1" ht="33" customHeight="1" spans="1:11">
      <c r="A3" s="21">
        <v>1</v>
      </c>
      <c r="B3" s="21" t="s">
        <v>48</v>
      </c>
      <c r="C3" s="24" t="s">
        <v>49</v>
      </c>
      <c r="D3" s="6" t="s">
        <v>24</v>
      </c>
      <c r="E3" s="23">
        <v>1200</v>
      </c>
      <c r="F3" s="21">
        <v>2</v>
      </c>
      <c r="G3" s="21" t="s">
        <v>50</v>
      </c>
      <c r="H3" s="21"/>
      <c r="I3" s="22"/>
      <c r="J3" s="22">
        <f>E3*I3</f>
        <v>0</v>
      </c>
      <c r="K3" s="39">
        <f>E3*F3+E4*F4+E5*F5+E6*F6+E7*F7+E8*F8+E9*F9+E10*F10+E11*F11+E12*F12+E13*F13+E14*F14+E15*F15+E16*F16+E17*F17+E18*F18+E19*F19+E20*F20</f>
        <v>74396</v>
      </c>
    </row>
    <row r="4" s="19" customFormat="1" ht="31" customHeight="1" spans="1:11">
      <c r="A4" s="21">
        <v>2</v>
      </c>
      <c r="B4" s="21" t="s">
        <v>51</v>
      </c>
      <c r="C4" s="22" t="s">
        <v>49</v>
      </c>
      <c r="D4" s="21" t="s">
        <v>24</v>
      </c>
      <c r="E4" s="21">
        <v>1000</v>
      </c>
      <c r="F4" s="21">
        <v>1.1</v>
      </c>
      <c r="G4" s="21" t="s">
        <v>50</v>
      </c>
      <c r="H4" s="21"/>
      <c r="I4" s="22"/>
      <c r="J4" s="22">
        <f t="shared" ref="J4:J20" si="0">E4*I4</f>
        <v>0</v>
      </c>
      <c r="K4" s="40"/>
    </row>
    <row r="5" s="30" customFormat="1" ht="24" customHeight="1" spans="1:11">
      <c r="A5" s="21">
        <v>3</v>
      </c>
      <c r="B5" s="22" t="s">
        <v>52</v>
      </c>
      <c r="C5" s="24" t="s">
        <v>53</v>
      </c>
      <c r="D5" s="22" t="s">
        <v>54</v>
      </c>
      <c r="E5" s="22">
        <v>20</v>
      </c>
      <c r="F5" s="22">
        <v>500</v>
      </c>
      <c r="G5" s="21" t="s">
        <v>50</v>
      </c>
      <c r="H5" s="21"/>
      <c r="I5" s="22"/>
      <c r="J5" s="22">
        <f t="shared" si="0"/>
        <v>0</v>
      </c>
      <c r="K5" s="40"/>
    </row>
    <row r="6" s="30" customFormat="1" ht="24" customHeight="1" spans="1:11">
      <c r="A6" s="21">
        <v>4</v>
      </c>
      <c r="B6" s="22" t="s">
        <v>55</v>
      </c>
      <c r="C6" s="22" t="s">
        <v>56</v>
      </c>
      <c r="D6" s="22" t="s">
        <v>24</v>
      </c>
      <c r="E6" s="22">
        <v>96</v>
      </c>
      <c r="F6" s="22">
        <v>55</v>
      </c>
      <c r="G6" s="22" t="s">
        <v>57</v>
      </c>
      <c r="H6" s="32"/>
      <c r="I6" s="41"/>
      <c r="J6" s="22">
        <f t="shared" si="0"/>
        <v>0</v>
      </c>
      <c r="K6" s="40"/>
    </row>
    <row r="7" s="30" customFormat="1" ht="24" customHeight="1" spans="1:11">
      <c r="A7" s="21">
        <v>5</v>
      </c>
      <c r="B7" s="9" t="s">
        <v>58</v>
      </c>
      <c r="C7" s="33" t="s">
        <v>59</v>
      </c>
      <c r="D7" s="22" t="s">
        <v>54</v>
      </c>
      <c r="E7" s="22">
        <v>15</v>
      </c>
      <c r="F7" s="22">
        <v>500</v>
      </c>
      <c r="G7" s="21" t="s">
        <v>57</v>
      </c>
      <c r="H7" s="21"/>
      <c r="I7" s="22"/>
      <c r="J7" s="22">
        <f t="shared" si="0"/>
        <v>0</v>
      </c>
      <c r="K7" s="40"/>
    </row>
    <row r="8" s="30" customFormat="1" ht="24" customHeight="1" spans="1:11">
      <c r="A8" s="21">
        <v>6</v>
      </c>
      <c r="B8" s="9" t="s">
        <v>60</v>
      </c>
      <c r="C8" s="33" t="s">
        <v>61</v>
      </c>
      <c r="D8" s="9" t="s">
        <v>42</v>
      </c>
      <c r="E8" s="9">
        <v>60</v>
      </c>
      <c r="F8" s="9">
        <v>18.5</v>
      </c>
      <c r="G8" s="21" t="s">
        <v>62</v>
      </c>
      <c r="H8" s="21"/>
      <c r="I8" s="22"/>
      <c r="J8" s="22">
        <f t="shared" si="0"/>
        <v>0</v>
      </c>
      <c r="K8" s="40"/>
    </row>
    <row r="9" s="30" customFormat="1" ht="24" customHeight="1" spans="1:11">
      <c r="A9" s="21">
        <v>7</v>
      </c>
      <c r="B9" s="9" t="s">
        <v>63</v>
      </c>
      <c r="C9" s="33" t="s">
        <v>64</v>
      </c>
      <c r="D9" s="9" t="s">
        <v>24</v>
      </c>
      <c r="E9" s="9">
        <v>1000</v>
      </c>
      <c r="F9" s="9">
        <v>1</v>
      </c>
      <c r="G9" s="21" t="s">
        <v>62</v>
      </c>
      <c r="H9" s="21"/>
      <c r="I9" s="22"/>
      <c r="J9" s="22">
        <f t="shared" si="0"/>
        <v>0</v>
      </c>
      <c r="K9" s="40"/>
    </row>
    <row r="10" s="30" customFormat="1" ht="32" customHeight="1" spans="1:11">
      <c r="A10" s="21">
        <v>8</v>
      </c>
      <c r="B10" s="10" t="s">
        <v>65</v>
      </c>
      <c r="C10" s="22" t="s">
        <v>66</v>
      </c>
      <c r="D10" s="9" t="s">
        <v>24</v>
      </c>
      <c r="E10" s="9">
        <v>400</v>
      </c>
      <c r="F10" s="9">
        <v>0.85</v>
      </c>
      <c r="G10" s="21" t="s">
        <v>62</v>
      </c>
      <c r="H10" s="21"/>
      <c r="I10" s="22"/>
      <c r="J10" s="22">
        <f t="shared" si="0"/>
        <v>0</v>
      </c>
      <c r="K10" s="40"/>
    </row>
    <row r="11" s="30" customFormat="1" ht="24" customHeight="1" spans="1:11">
      <c r="A11" s="21">
        <v>9</v>
      </c>
      <c r="B11" s="22" t="s">
        <v>67</v>
      </c>
      <c r="C11" s="34" t="s">
        <v>68</v>
      </c>
      <c r="D11" s="22" t="s">
        <v>54</v>
      </c>
      <c r="E11" s="22">
        <v>120</v>
      </c>
      <c r="F11" s="22">
        <v>32</v>
      </c>
      <c r="G11" s="21" t="s">
        <v>62</v>
      </c>
      <c r="H11" s="21"/>
      <c r="I11" s="22"/>
      <c r="J11" s="22">
        <f t="shared" si="0"/>
        <v>0</v>
      </c>
      <c r="K11" s="40"/>
    </row>
    <row r="12" s="30" customFormat="1" ht="24" customHeight="1" spans="1:11">
      <c r="A12" s="21">
        <v>10</v>
      </c>
      <c r="B12" s="22" t="s">
        <v>69</v>
      </c>
      <c r="C12" s="22" t="s">
        <v>70</v>
      </c>
      <c r="D12" s="22" t="s">
        <v>54</v>
      </c>
      <c r="E12" s="22">
        <v>12</v>
      </c>
      <c r="F12" s="8">
        <v>198</v>
      </c>
      <c r="G12" s="21" t="s">
        <v>62</v>
      </c>
      <c r="H12" s="21"/>
      <c r="I12" s="22"/>
      <c r="J12" s="22">
        <f t="shared" si="0"/>
        <v>0</v>
      </c>
      <c r="K12" s="40"/>
    </row>
    <row r="13" s="30" customFormat="1" ht="24" customHeight="1" spans="1:11">
      <c r="A13" s="21">
        <v>11</v>
      </c>
      <c r="B13" s="9" t="s">
        <v>71</v>
      </c>
      <c r="C13" s="33" t="s">
        <v>72</v>
      </c>
      <c r="D13" s="9" t="s">
        <v>24</v>
      </c>
      <c r="E13" s="22">
        <v>800</v>
      </c>
      <c r="F13" s="9">
        <v>1.4</v>
      </c>
      <c r="G13" s="21" t="s">
        <v>62</v>
      </c>
      <c r="H13" s="21"/>
      <c r="I13" s="22"/>
      <c r="J13" s="22">
        <f t="shared" si="0"/>
        <v>0</v>
      </c>
      <c r="K13" s="40"/>
    </row>
    <row r="14" s="30" customFormat="1" ht="24" customHeight="1" spans="1:11">
      <c r="A14" s="21">
        <v>12</v>
      </c>
      <c r="B14" s="9" t="s">
        <v>73</v>
      </c>
      <c r="C14" s="33" t="s">
        <v>74</v>
      </c>
      <c r="D14" s="9" t="s">
        <v>24</v>
      </c>
      <c r="E14" s="22">
        <v>300</v>
      </c>
      <c r="F14" s="9">
        <v>0.5</v>
      </c>
      <c r="G14" s="21" t="s">
        <v>62</v>
      </c>
      <c r="H14" s="21"/>
      <c r="I14" s="22"/>
      <c r="J14" s="22">
        <f t="shared" si="0"/>
        <v>0</v>
      </c>
      <c r="K14" s="40"/>
    </row>
    <row r="15" s="30" customFormat="1" ht="24" customHeight="1" spans="1:11">
      <c r="A15" s="21">
        <v>13</v>
      </c>
      <c r="B15" s="9" t="s">
        <v>75</v>
      </c>
      <c r="C15" s="33" t="s">
        <v>72</v>
      </c>
      <c r="D15" s="9" t="s">
        <v>24</v>
      </c>
      <c r="E15" s="9">
        <v>200</v>
      </c>
      <c r="F15" s="9">
        <v>0.8</v>
      </c>
      <c r="G15" s="21" t="s">
        <v>62</v>
      </c>
      <c r="H15" s="21"/>
      <c r="I15" s="22"/>
      <c r="J15" s="22">
        <f t="shared" si="0"/>
        <v>0</v>
      </c>
      <c r="K15" s="40"/>
    </row>
    <row r="16" s="30" customFormat="1" ht="24" customHeight="1" spans="1:11">
      <c r="A16" s="21">
        <v>14</v>
      </c>
      <c r="B16" s="9" t="s">
        <v>76</v>
      </c>
      <c r="C16" s="33" t="s">
        <v>77</v>
      </c>
      <c r="D16" s="9" t="s">
        <v>24</v>
      </c>
      <c r="E16" s="9">
        <v>5000</v>
      </c>
      <c r="F16" s="9">
        <v>0.2</v>
      </c>
      <c r="G16" s="21" t="s">
        <v>62</v>
      </c>
      <c r="H16" s="21"/>
      <c r="I16" s="22"/>
      <c r="J16" s="22">
        <f t="shared" si="0"/>
        <v>0</v>
      </c>
      <c r="K16" s="40"/>
    </row>
    <row r="17" s="30" customFormat="1" ht="24" customHeight="1" spans="1:11">
      <c r="A17" s="21">
        <v>15</v>
      </c>
      <c r="B17" s="9" t="s">
        <v>78</v>
      </c>
      <c r="C17" s="33" t="s">
        <v>79</v>
      </c>
      <c r="D17" s="9" t="s">
        <v>24</v>
      </c>
      <c r="E17" s="9">
        <v>400</v>
      </c>
      <c r="F17" s="9">
        <v>0.65</v>
      </c>
      <c r="G17" s="21" t="s">
        <v>62</v>
      </c>
      <c r="H17" s="21"/>
      <c r="I17" s="22"/>
      <c r="J17" s="22">
        <f t="shared" si="0"/>
        <v>0</v>
      </c>
      <c r="K17" s="40"/>
    </row>
    <row r="18" s="30" customFormat="1" ht="24" customHeight="1" spans="1:11">
      <c r="A18" s="21">
        <v>16</v>
      </c>
      <c r="B18" s="9" t="s">
        <v>80</v>
      </c>
      <c r="C18" s="33" t="s">
        <v>81</v>
      </c>
      <c r="D18" s="9" t="s">
        <v>82</v>
      </c>
      <c r="E18" s="9">
        <v>500</v>
      </c>
      <c r="F18" s="9">
        <v>1</v>
      </c>
      <c r="G18" s="21" t="s">
        <v>62</v>
      </c>
      <c r="H18" s="35"/>
      <c r="I18" s="41"/>
      <c r="J18" s="22">
        <f t="shared" si="0"/>
        <v>0</v>
      </c>
      <c r="K18" s="40"/>
    </row>
    <row r="19" s="30" customFormat="1" ht="24" customHeight="1" spans="1:11">
      <c r="A19" s="21">
        <v>17</v>
      </c>
      <c r="B19" s="9" t="s">
        <v>83</v>
      </c>
      <c r="C19" s="33" t="s">
        <v>84</v>
      </c>
      <c r="D19" s="9" t="s">
        <v>42</v>
      </c>
      <c r="E19" s="9">
        <v>1500</v>
      </c>
      <c r="F19" s="9">
        <v>23</v>
      </c>
      <c r="G19" s="21" t="s">
        <v>62</v>
      </c>
      <c r="H19" s="21"/>
      <c r="I19" s="22"/>
      <c r="J19" s="22">
        <f t="shared" si="0"/>
        <v>0</v>
      </c>
      <c r="K19" s="40"/>
    </row>
    <row r="20" s="30" customFormat="1" ht="40.5" spans="1:11">
      <c r="A20" s="21">
        <v>18</v>
      </c>
      <c r="B20" s="22" t="s">
        <v>85</v>
      </c>
      <c r="C20" s="22" t="s">
        <v>86</v>
      </c>
      <c r="D20" s="9" t="s">
        <v>42</v>
      </c>
      <c r="E20" s="9">
        <v>80</v>
      </c>
      <c r="F20" s="9">
        <v>22</v>
      </c>
      <c r="G20" s="21" t="s">
        <v>62</v>
      </c>
      <c r="H20" s="21"/>
      <c r="I20" s="22"/>
      <c r="J20" s="22">
        <f t="shared" si="0"/>
        <v>0</v>
      </c>
      <c r="K20" s="40"/>
    </row>
    <row r="21" s="30" customFormat="1" ht="34" customHeight="1" spans="1:11">
      <c r="A21" s="36" t="s">
        <v>17</v>
      </c>
      <c r="B21" s="37"/>
      <c r="C21" s="37"/>
      <c r="D21" s="37"/>
      <c r="E21" s="37"/>
      <c r="F21" s="37"/>
      <c r="G21" s="37"/>
      <c r="H21" s="38"/>
      <c r="I21" s="41"/>
      <c r="J21" s="22">
        <f>SUM(J3:J20)</f>
        <v>0</v>
      </c>
      <c r="K21" s="42"/>
    </row>
    <row r="22" s="30" customFormat="1" ht="52" customHeight="1" spans="1:11">
      <c r="A22" s="26" t="s">
        <v>18</v>
      </c>
      <c r="B22" s="27"/>
      <c r="C22" s="28"/>
      <c r="D22" s="27"/>
      <c r="E22" s="27"/>
      <c r="F22" s="27"/>
      <c r="G22" s="27"/>
      <c r="H22" s="27"/>
      <c r="I22" s="27"/>
      <c r="J22" s="27"/>
      <c r="K22" s="27"/>
    </row>
    <row r="23" s="30" customFormat="1"/>
    <row r="24" s="30" customFormat="1"/>
    <row r="25" s="30" customFormat="1"/>
    <row r="26" s="30" customFormat="1"/>
    <row r="27" s="30" customFormat="1"/>
    <row r="28" s="30" customFormat="1"/>
    <row r="29" s="30" customFormat="1"/>
    <row r="30" s="30" customFormat="1"/>
    <row r="31" s="30" customFormat="1"/>
    <row r="32" s="30" customFormat="1"/>
    <row r="33" s="30" customFormat="1"/>
    <row r="34" s="30" customFormat="1"/>
    <row r="35" s="30" customFormat="1"/>
    <row r="36" s="30" customFormat="1"/>
    <row r="37" s="30" customFormat="1"/>
    <row r="38" s="30" customFormat="1"/>
    <row r="39" s="30" customFormat="1"/>
    <row r="40" s="30" customFormat="1"/>
    <row r="41" s="30" customFormat="1"/>
    <row r="42" s="30" customFormat="1"/>
    <row r="43" s="30" customFormat="1"/>
    <row r="44" s="30" customFormat="1"/>
    <row r="45" s="30" customFormat="1"/>
    <row r="46" s="30" customFormat="1"/>
    <row r="47" s="30" customFormat="1"/>
    <row r="48" s="30" customFormat="1"/>
    <row r="49" s="30" customFormat="1"/>
    <row r="50" s="30" customFormat="1"/>
    <row r="51" s="30" customFormat="1"/>
    <row r="52" s="30" customFormat="1"/>
    <row r="53" s="30" customFormat="1"/>
    <row r="54" s="30" customFormat="1"/>
    <row r="55" s="30" customFormat="1"/>
    <row r="56" s="30" customFormat="1"/>
    <row r="57" s="30" customFormat="1"/>
    <row r="58" s="30" customFormat="1"/>
    <row r="59" s="30" customFormat="1"/>
    <row r="60" s="30" customFormat="1"/>
    <row r="61" s="30" customFormat="1"/>
  </sheetData>
  <mergeCells count="4">
    <mergeCell ref="A1:K1"/>
    <mergeCell ref="A21:I21"/>
    <mergeCell ref="A22:K22"/>
    <mergeCell ref="K3:K21"/>
  </mergeCells>
  <pageMargins left="0.75" right="0.75" top="0.511805555555556" bottom="0.550694444444444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workbookViewId="0">
      <selection activeCell="A11" sqref="A11:K11"/>
    </sheetView>
  </sheetViews>
  <sheetFormatPr defaultColWidth="9" defaultRowHeight="13.5"/>
  <cols>
    <col min="1" max="1" width="7" style="17" customWidth="1"/>
    <col min="2" max="2" width="20.25" style="17" customWidth="1"/>
    <col min="3" max="3" width="17.75" style="19" customWidth="1"/>
    <col min="4" max="5" width="9" style="17"/>
    <col min="6" max="6" width="11.375" style="17" customWidth="1"/>
    <col min="7" max="8" width="10.875" style="17" customWidth="1"/>
    <col min="9" max="9" width="11.3333333333333" style="17" customWidth="1"/>
    <col min="10" max="10" width="10.6666666666667" style="17" customWidth="1"/>
    <col min="11" max="11" width="9.75" style="17" customWidth="1"/>
    <col min="12" max="16384" width="9" style="17"/>
  </cols>
  <sheetData>
    <row r="1" s="17" customFormat="1" ht="42" customHeight="1" spans="1:11">
      <c r="A1" s="1" t="s">
        <v>87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="17" customFormat="1" ht="59" customHeight="1" spans="1:11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3" t="s">
        <v>88</v>
      </c>
      <c r="G2" s="2" t="s">
        <v>7</v>
      </c>
      <c r="H2" s="4" t="s">
        <v>8</v>
      </c>
      <c r="I2" s="5" t="s">
        <v>89</v>
      </c>
      <c r="J2" s="5" t="s">
        <v>10</v>
      </c>
      <c r="K2" s="3" t="s">
        <v>11</v>
      </c>
    </row>
    <row r="3" s="17" customFormat="1" ht="34" customHeight="1" spans="1:11">
      <c r="A3" s="6">
        <v>1</v>
      </c>
      <c r="B3" s="6" t="s">
        <v>90</v>
      </c>
      <c r="C3" s="20" t="s">
        <v>91</v>
      </c>
      <c r="D3" s="8" t="s">
        <v>24</v>
      </c>
      <c r="E3" s="8">
        <v>4000</v>
      </c>
      <c r="F3" s="9">
        <v>1.5</v>
      </c>
      <c r="G3" s="8" t="s">
        <v>92</v>
      </c>
      <c r="H3" s="8"/>
      <c r="I3" s="8"/>
      <c r="J3" s="8">
        <f>E3*I3</f>
        <v>0</v>
      </c>
      <c r="K3" s="14">
        <f>E3*F3+E4*F4+E5*F5+E6*F6+E7*F7+E8*F8+E9*F9</f>
        <v>24265</v>
      </c>
    </row>
    <row r="4" s="17" customFormat="1" ht="34" customHeight="1" spans="1:11">
      <c r="A4" s="6">
        <v>2</v>
      </c>
      <c r="B4" s="6" t="s">
        <v>93</v>
      </c>
      <c r="C4" s="9" t="s">
        <v>94</v>
      </c>
      <c r="D4" s="8" t="s">
        <v>24</v>
      </c>
      <c r="E4" s="8">
        <v>400</v>
      </c>
      <c r="F4" s="9">
        <v>2.5</v>
      </c>
      <c r="G4" s="8" t="s">
        <v>62</v>
      </c>
      <c r="H4" s="8"/>
      <c r="I4" s="8"/>
      <c r="J4" s="8">
        <f t="shared" ref="J4:J9" si="0">E4*I4</f>
        <v>0</v>
      </c>
      <c r="K4" s="29"/>
    </row>
    <row r="5" s="17" customFormat="1" ht="34" customHeight="1" spans="1:11">
      <c r="A5" s="6">
        <v>3</v>
      </c>
      <c r="B5" s="6" t="s">
        <v>95</v>
      </c>
      <c r="C5" s="21" t="s">
        <v>94</v>
      </c>
      <c r="D5" s="8" t="s">
        <v>24</v>
      </c>
      <c r="E5" s="8">
        <v>600</v>
      </c>
      <c r="F5" s="21">
        <v>0.7</v>
      </c>
      <c r="G5" s="8" t="s">
        <v>62</v>
      </c>
      <c r="H5" s="8"/>
      <c r="I5" s="8"/>
      <c r="J5" s="8">
        <f t="shared" si="0"/>
        <v>0</v>
      </c>
      <c r="K5" s="29"/>
    </row>
    <row r="6" s="17" customFormat="1" ht="34" customHeight="1" spans="1:11">
      <c r="A6" s="6">
        <v>4</v>
      </c>
      <c r="B6" s="22" t="s">
        <v>96</v>
      </c>
      <c r="C6" s="23" t="s">
        <v>97</v>
      </c>
      <c r="D6" s="22" t="s">
        <v>54</v>
      </c>
      <c r="E6" s="22">
        <v>150</v>
      </c>
      <c r="F6" s="22">
        <v>2.1</v>
      </c>
      <c r="G6" s="8" t="s">
        <v>62</v>
      </c>
      <c r="H6" s="8"/>
      <c r="I6" s="8"/>
      <c r="J6" s="8">
        <f t="shared" si="0"/>
        <v>0</v>
      </c>
      <c r="K6" s="29"/>
    </row>
    <row r="7" s="17" customFormat="1" ht="34" customHeight="1" spans="1:11">
      <c r="A7" s="6">
        <v>5</v>
      </c>
      <c r="B7" s="22" t="s">
        <v>98</v>
      </c>
      <c r="C7" s="9" t="s">
        <v>99</v>
      </c>
      <c r="D7" s="22" t="s">
        <v>24</v>
      </c>
      <c r="E7" s="22">
        <v>400</v>
      </c>
      <c r="F7" s="22">
        <v>0.8</v>
      </c>
      <c r="G7" s="8" t="s">
        <v>62</v>
      </c>
      <c r="H7" s="8"/>
      <c r="I7" s="8"/>
      <c r="J7" s="8">
        <f t="shared" si="0"/>
        <v>0</v>
      </c>
      <c r="K7" s="29"/>
    </row>
    <row r="8" s="17" customFormat="1" ht="34" customHeight="1" spans="1:11">
      <c r="A8" s="6">
        <v>6</v>
      </c>
      <c r="B8" s="22" t="s">
        <v>100</v>
      </c>
      <c r="C8" s="24" t="s">
        <v>101</v>
      </c>
      <c r="D8" s="22" t="s">
        <v>102</v>
      </c>
      <c r="E8" s="22">
        <v>400</v>
      </c>
      <c r="F8" s="22">
        <v>40</v>
      </c>
      <c r="G8" s="8" t="s">
        <v>62</v>
      </c>
      <c r="H8" s="8"/>
      <c r="I8" s="8"/>
      <c r="J8" s="8">
        <f t="shared" si="0"/>
        <v>0</v>
      </c>
      <c r="K8" s="29"/>
    </row>
    <row r="9" s="17" customFormat="1" ht="34" customHeight="1" spans="1:11">
      <c r="A9" s="6">
        <v>7</v>
      </c>
      <c r="B9" s="22" t="s">
        <v>103</v>
      </c>
      <c r="C9" s="9" t="s">
        <v>97</v>
      </c>
      <c r="D9" s="22" t="s">
        <v>54</v>
      </c>
      <c r="E9" s="22">
        <v>30</v>
      </c>
      <c r="F9" s="22">
        <v>7</v>
      </c>
      <c r="G9" s="8" t="s">
        <v>62</v>
      </c>
      <c r="H9" s="8"/>
      <c r="I9" s="8"/>
      <c r="J9" s="8">
        <f t="shared" si="0"/>
        <v>0</v>
      </c>
      <c r="K9" s="29"/>
    </row>
    <row r="10" s="18" customFormat="1" ht="47" customHeight="1" spans="1:11">
      <c r="A10" s="10" t="s">
        <v>17</v>
      </c>
      <c r="B10" s="11"/>
      <c r="C10" s="11"/>
      <c r="D10" s="11"/>
      <c r="E10" s="11"/>
      <c r="F10" s="11"/>
      <c r="G10" s="11"/>
      <c r="H10" s="25"/>
      <c r="I10" s="12"/>
      <c r="J10" s="8">
        <f>SUM(J3:J9)</f>
        <v>0</v>
      </c>
      <c r="K10" s="15"/>
    </row>
    <row r="11" s="18" customFormat="1" ht="57" customHeight="1" spans="1:11">
      <c r="A11" s="26" t="s">
        <v>18</v>
      </c>
      <c r="B11" s="27"/>
      <c r="C11" s="28"/>
      <c r="D11" s="27"/>
      <c r="E11" s="27"/>
      <c r="F11" s="27"/>
      <c r="G11" s="27"/>
      <c r="H11" s="27"/>
      <c r="I11" s="27"/>
      <c r="J11" s="27"/>
      <c r="K11" s="27"/>
    </row>
    <row r="12" s="18" customFormat="1"/>
    <row r="13" s="18" customFormat="1"/>
    <row r="14" s="18" customFormat="1"/>
    <row r="15" s="18" customFormat="1"/>
    <row r="16" s="18" customFormat="1"/>
    <row r="17" s="18" customFormat="1"/>
    <row r="18" s="18" customFormat="1"/>
    <row r="19" s="18" customFormat="1"/>
    <row r="20" s="18" customFormat="1"/>
    <row r="21" s="18" customFormat="1"/>
    <row r="22" s="18" customFormat="1"/>
    <row r="23" s="18" customFormat="1"/>
    <row r="24" s="18" customFormat="1"/>
    <row r="25" s="18" customFormat="1"/>
    <row r="26" s="18" customFormat="1"/>
    <row r="27" s="18" customFormat="1"/>
    <row r="28" s="18" customFormat="1"/>
    <row r="29" s="18" customFormat="1"/>
    <row r="30" s="18" customFormat="1"/>
    <row r="31" s="18" customFormat="1"/>
    <row r="32" s="18" customFormat="1"/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18" customFormat="1"/>
    <row r="50" s="18" customFormat="1"/>
  </sheetData>
  <mergeCells count="4">
    <mergeCell ref="A1:K1"/>
    <mergeCell ref="A10:I10"/>
    <mergeCell ref="A11:K11"/>
    <mergeCell ref="K3:K10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C15" sqref="C15"/>
    </sheetView>
  </sheetViews>
  <sheetFormatPr defaultColWidth="9" defaultRowHeight="13.5" outlineLevelRow="4"/>
  <cols>
    <col min="1" max="1" width="7.25" customWidth="1"/>
    <col min="2" max="2" width="19.625" customWidth="1"/>
    <col min="3" max="3" width="22.375" customWidth="1"/>
    <col min="4" max="4" width="7.75" customWidth="1"/>
    <col min="5" max="5" width="10" customWidth="1"/>
    <col min="6" max="6" width="12.375" customWidth="1"/>
    <col min="7" max="7" width="11.625" customWidth="1"/>
    <col min="8" max="8" width="9.75" customWidth="1"/>
    <col min="9" max="9" width="9.625" customWidth="1"/>
    <col min="10" max="10" width="11.375" customWidth="1"/>
  </cols>
  <sheetData>
    <row r="1" ht="44" customHeight="1" spans="1:10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</row>
    <row r="2" ht="62" customHeight="1" spans="1:10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3" t="s">
        <v>105</v>
      </c>
      <c r="G2" s="4" t="s">
        <v>8</v>
      </c>
      <c r="H2" s="5" t="s">
        <v>106</v>
      </c>
      <c r="I2" s="5" t="s">
        <v>10</v>
      </c>
      <c r="J2" s="3" t="s">
        <v>11</v>
      </c>
    </row>
    <row r="3" ht="62" customHeight="1" spans="1:10">
      <c r="A3" s="6">
        <v>1</v>
      </c>
      <c r="B3" s="6" t="s">
        <v>107</v>
      </c>
      <c r="C3" s="7" t="s">
        <v>108</v>
      </c>
      <c r="D3" s="8" t="s">
        <v>109</v>
      </c>
      <c r="E3" s="8">
        <v>5</v>
      </c>
      <c r="F3" s="9">
        <v>19400</v>
      </c>
      <c r="G3" s="8"/>
      <c r="H3" s="8"/>
      <c r="I3" s="8">
        <f>E3*H3</f>
        <v>0</v>
      </c>
      <c r="J3" s="14">
        <f>E3*F3</f>
        <v>97000</v>
      </c>
    </row>
    <row r="4" ht="53" customHeight="1" spans="1:10">
      <c r="A4" s="10" t="s">
        <v>17</v>
      </c>
      <c r="B4" s="11"/>
      <c r="C4" s="11"/>
      <c r="D4" s="11"/>
      <c r="E4" s="11"/>
      <c r="F4" s="11"/>
      <c r="G4" s="11"/>
      <c r="H4" s="12"/>
      <c r="I4" s="8">
        <f>SUM(I3:I3)</f>
        <v>0</v>
      </c>
      <c r="J4" s="15"/>
    </row>
    <row r="5" ht="66" customHeight="1" spans="1:11">
      <c r="A5" s="13" t="s">
        <v>110</v>
      </c>
      <c r="B5" s="13"/>
      <c r="C5" s="13"/>
      <c r="D5" s="13"/>
      <c r="E5" s="13"/>
      <c r="F5" s="13"/>
      <c r="G5" s="13"/>
      <c r="H5" s="13"/>
      <c r="I5" s="13"/>
      <c r="J5" s="13"/>
      <c r="K5" s="16"/>
    </row>
  </sheetData>
  <mergeCells count="4">
    <mergeCell ref="A1:J1"/>
    <mergeCell ref="A4:H4"/>
    <mergeCell ref="A5:J5"/>
    <mergeCell ref="J3:J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一标段</vt:lpstr>
      <vt:lpstr>二标段</vt:lpstr>
      <vt:lpstr>三标段</vt:lpstr>
      <vt:lpstr>四标段</vt:lpstr>
      <vt:lpstr>五标段</vt:lpstr>
      <vt:lpstr>六标段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NTKO</cp:lastModifiedBy>
  <dcterms:created xsi:type="dcterms:W3CDTF">2022-11-16T02:38:00Z</dcterms:created>
  <dcterms:modified xsi:type="dcterms:W3CDTF">2023-04-12T08:29:19Z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E3C80A45276A4AA298707C67230F1257</vt:lpwstr>
  </property>
  <property fmtid="{D5CDD505-2E9C-101B-9397-08002B2CF9AE}" pid="3" name="KSOProductBuildVer">
    <vt:lpwstr>2052-11.8.2.9067</vt:lpwstr>
  </property>
</Properties>
</file>