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 activeTab="3"/>
  </bookViews>
  <sheets>
    <sheet name="一标段" sheetId="1" r:id="rId1"/>
    <sheet name="二标段" sheetId="4" r:id="rId2"/>
    <sheet name="三标段" sheetId="5" r:id="rId3"/>
    <sheet name="四标段" sheetId="6" r:id="rId4"/>
  </sheets>
  <calcPr calcId="144525"/>
</workbook>
</file>

<file path=xl/sharedStrings.xml><?xml version="1.0" encoding="utf-8"?>
<sst xmlns="http://schemas.openxmlformats.org/spreadsheetml/2006/main" count="268" uniqueCount="138">
  <si>
    <t>呼伦贝尔农垦谢尔塔拉农牧场有限公司2023年度7月份兽药采购（2）【网上竞价】一标段</t>
  </si>
  <si>
    <t>序号</t>
  </si>
  <si>
    <t>产品名称</t>
  </si>
  <si>
    <t>规格型号</t>
  </si>
  <si>
    <t>单位</t>
  </si>
  <si>
    <t>数量</t>
  </si>
  <si>
    <t>单价上限（元/袋、kg、粒、桶、瓶）</t>
  </si>
  <si>
    <t>厂家要求</t>
  </si>
  <si>
    <t>生产厂家</t>
  </si>
  <si>
    <t>单价报价（元）</t>
  </si>
  <si>
    <t>总价报价（元）</t>
  </si>
  <si>
    <t>最高限价（元）</t>
  </si>
  <si>
    <t>星芪乐（黄芪超微粉）</t>
  </si>
  <si>
    <t>1kg/袋*12袋/件</t>
  </si>
  <si>
    <t>袋</t>
  </si>
  <si>
    <t>河南康星</t>
  </si>
  <si>
    <t>产后大补</t>
  </si>
  <si>
    <t>1kg/袋*18袋/件</t>
  </si>
  <si>
    <t>蹄疣康</t>
  </si>
  <si>
    <t>1kg/袋*15袋/箱</t>
  </si>
  <si>
    <t>蒲公英微粉（隐必克）</t>
  </si>
  <si>
    <t>康星康洁（益母生化散）</t>
  </si>
  <si>
    <t>10kg/桶</t>
  </si>
  <si>
    <t>kg</t>
  </si>
  <si>
    <t>康洁颗粒</t>
  </si>
  <si>
    <t>120g/粒*20粒/提*4提/箱</t>
  </si>
  <si>
    <t>粒</t>
  </si>
  <si>
    <t>康星蹄康</t>
  </si>
  <si>
    <t>20l/桶</t>
  </si>
  <si>
    <t>桶</t>
  </si>
  <si>
    <t>蹄力健（防腐生肌散）</t>
  </si>
  <si>
    <t>200g/瓶*24瓶/箱</t>
  </si>
  <si>
    <t>瓶</t>
  </si>
  <si>
    <t>合计（元）：</t>
  </si>
  <si>
    <r>
      <rPr>
        <sz val="11"/>
        <color theme="1"/>
        <rFont val="宋体"/>
        <charset val="134"/>
        <scheme val="minor"/>
      </rPr>
      <t xml:space="preserve">                                          供应商名称：</t>
    </r>
    <r>
      <rPr>
        <u/>
        <sz val="11"/>
        <color theme="1"/>
        <rFont val="宋体"/>
        <charset val="134"/>
        <scheme val="minor"/>
      </rPr>
      <t xml:space="preserve">        （加盖公章）</t>
    </r>
    <r>
      <rPr>
        <sz val="11"/>
        <color theme="1"/>
        <rFont val="宋体"/>
        <charset val="134"/>
        <scheme val="minor"/>
      </rPr>
      <t xml:space="preserve">
                                          日  期：     </t>
    </r>
  </si>
  <si>
    <t>呼伦贝尔农垦谢尔塔拉农牧场有限公司2023年度7月份兽药采购（2）【网上竞价】二标段</t>
  </si>
  <si>
    <t>单价上限（元/把、桶、付、条、支、个、枚、只、袋、瓶、轴）</t>
  </si>
  <si>
    <t>塑钢注射器100ml</t>
  </si>
  <si>
    <t>100ml/把</t>
  </si>
  <si>
    <t>把</t>
  </si>
  <si>
    <t>/</t>
  </si>
  <si>
    <t>过氧乙酸</t>
  </si>
  <si>
    <t>5L/桶*4桶/件</t>
  </si>
  <si>
    <t>一次性乳胶手套</t>
  </si>
  <si>
    <t>L50付/盒*20盒/件</t>
  </si>
  <si>
    <t>付</t>
  </si>
  <si>
    <t>耳标钳子</t>
  </si>
  <si>
    <t>黑色一体</t>
  </si>
  <si>
    <t>折尺</t>
  </si>
  <si>
    <t>2米/把</t>
  </si>
  <si>
    <t>酮病试条</t>
  </si>
  <si>
    <t>25条/盒</t>
  </si>
  <si>
    <t>条</t>
  </si>
  <si>
    <t>普赉森</t>
  </si>
  <si>
    <t>消气灵</t>
  </si>
  <si>
    <t>10ml/支*10支/盒*10盒/件</t>
  </si>
  <si>
    <t>支</t>
  </si>
  <si>
    <t>防护面罩</t>
  </si>
  <si>
    <t>个</t>
  </si>
  <si>
    <t>一次性口罩</t>
  </si>
  <si>
    <t>蓝色  200支/包*6000支/件</t>
  </si>
  <si>
    <t>枚</t>
  </si>
  <si>
    <t>红色蜡笔</t>
  </si>
  <si>
    <t>24支/盒*18盒/件</t>
  </si>
  <si>
    <t>只</t>
  </si>
  <si>
    <t>绿色蜡笔</t>
  </si>
  <si>
    <t>蓝色蜡笔</t>
  </si>
  <si>
    <t>长臂柔软手套</t>
  </si>
  <si>
    <t>50只/包*100包/袋</t>
  </si>
  <si>
    <t>氯前列醇钠注射液（PG）</t>
  </si>
  <si>
    <t>0.2ml*10支/盒*100盒/件</t>
  </si>
  <si>
    <t>三生</t>
  </si>
  <si>
    <t>一次性输精外套</t>
  </si>
  <si>
    <t>20支/包*100包/件</t>
  </si>
  <si>
    <t>齐鲁盖丽达钙棒</t>
  </si>
  <si>
    <t>200g/支*48支/箱</t>
  </si>
  <si>
    <t>齐鲁</t>
  </si>
  <si>
    <t>益生维康</t>
  </si>
  <si>
    <t>1kg/袋*10袋/桶</t>
  </si>
  <si>
    <t>牧德利</t>
  </si>
  <si>
    <t>康宁维他</t>
  </si>
  <si>
    <t>美洛昔康（美昔）</t>
  </si>
  <si>
    <t>100ml/瓶*40瓶/件</t>
  </si>
  <si>
    <t>齐利宁（干乳期）</t>
  </si>
  <si>
    <t>5g/支*20支/盒*10盒/件</t>
  </si>
  <si>
    <t>加米霉素（齐鲁）</t>
  </si>
  <si>
    <t>50ml/瓶*1瓶/盒*20盒/件</t>
  </si>
  <si>
    <t>标记带（红色）</t>
  </si>
  <si>
    <t>普莱森</t>
  </si>
  <si>
    <t>标记带（黄色）</t>
  </si>
  <si>
    <t>止血钳</t>
  </si>
  <si>
    <t>硫酸阿托品注射液</t>
  </si>
  <si>
    <t>10ml/支*10支/盒</t>
  </si>
  <si>
    <t>硫酸镁注射液</t>
  </si>
  <si>
    <t>10ml*10支*60盒/件</t>
  </si>
  <si>
    <t>远征禾木 硫酸卡那霉素注射液</t>
  </si>
  <si>
    <t>持针器</t>
  </si>
  <si>
    <t>电子体温计</t>
  </si>
  <si>
    <t>畜可健</t>
  </si>
  <si>
    <t>100ml/瓶*40瓶/箱</t>
  </si>
  <si>
    <t>酒石酸泰乐菌素</t>
  </si>
  <si>
    <t>2g/支*10支/盒*36盒/件</t>
  </si>
  <si>
    <t>远征</t>
  </si>
  <si>
    <t>去角膏</t>
  </si>
  <si>
    <t>进口</t>
  </si>
  <si>
    <t>采血器（带标签）</t>
  </si>
  <si>
    <t>12#*5ml*250支/盒*8盒/件</t>
  </si>
  <si>
    <t>美康</t>
  </si>
  <si>
    <t>护蹄喷雾</t>
  </si>
  <si>
    <t>250ml/瓶*12瓶/件</t>
  </si>
  <si>
    <t>东方联名</t>
  </si>
  <si>
    <t>修蹄弹性绷带</t>
  </si>
  <si>
    <t>10cm*450cm  12卷/盒*12盒/件</t>
  </si>
  <si>
    <t>轴</t>
  </si>
  <si>
    <t>泰地罗欣注射液</t>
  </si>
  <si>
    <t>50ml/瓶*1瓶/盒*40盒/件</t>
  </si>
  <si>
    <t>惠可宁</t>
  </si>
  <si>
    <t>8g/支*4支/袋*10袋/盒*6盒/箱</t>
  </si>
  <si>
    <t>呼伦贝尔农垦谢尔塔拉农牧场有限公司2023年度7月份兽药采购（2）【网上竞价】三标段</t>
  </si>
  <si>
    <t>单价上限（元/支）</t>
  </si>
  <si>
    <t>乃康注射液（双丁）</t>
  </si>
  <si>
    <t>10ml*10支*40盒/件</t>
  </si>
  <si>
    <t>四川恒通</t>
  </si>
  <si>
    <t>头孢噻呋钠（恒诺康）</t>
  </si>
  <si>
    <t>1g*10支/盒*40盒</t>
  </si>
  <si>
    <t>安乃近</t>
  </si>
  <si>
    <t>10支/盒*60盒/件</t>
  </si>
  <si>
    <t>双黄连</t>
  </si>
  <si>
    <t>10ml*10支/盒*40盒/件</t>
  </si>
  <si>
    <t>黄芪多糖注射液</t>
  </si>
  <si>
    <t>硫酸庆大霉素注射液</t>
  </si>
  <si>
    <t>20万*10支*120盒/件</t>
  </si>
  <si>
    <t>呼伦贝尔农垦谢尔塔拉农牧场有限公司2023年度7月份兽药采购（2）【网上竞价】四标段</t>
  </si>
  <si>
    <t>单价上限（元/头份）</t>
  </si>
  <si>
    <t>IBR+BVD疫苗</t>
  </si>
  <si>
    <t>20头份/瓶</t>
  </si>
  <si>
    <t>头份</t>
  </si>
  <si>
    <t>布病A-19疫苗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</si>
</sst>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13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3" fillId="2" borderId="14" applyNumberFormat="0" applyAlignment="0" applyProtection="0">
      <alignment vertical="center"/>
    </xf>
    <xf numFmtId="0" fontId="6" fillId="2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Font="1" applyFill="1" applyAlignment="1">
      <alignment horizontal="justify" vertical="center" wrapText="1"/>
    </xf>
    <xf numFmtId="0" fontId="0" fillId="0" borderId="0" xfId="0" applyFill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1"/>
  <sheetViews>
    <sheetView zoomScale="55" zoomScaleNormal="55" workbookViewId="0">
      <selection activeCell="K3" sqref="A3:K40"/>
    </sheetView>
  </sheetViews>
  <sheetFormatPr defaultColWidth="9" defaultRowHeight="14"/>
  <cols>
    <col min="1" max="1" width="7" style="26" customWidth="1"/>
    <col min="2" max="2" width="21.2545454545455" style="26" customWidth="1"/>
    <col min="3" max="3" width="17.7545454545455" style="27" customWidth="1"/>
    <col min="4" max="5" width="8.09090909090909" style="26" customWidth="1"/>
    <col min="6" max="6" width="11.2363636363636" style="26" customWidth="1"/>
    <col min="7" max="7" width="10.8727272727273" style="26" customWidth="1"/>
    <col min="8" max="8" width="12.5545454545455" style="26" customWidth="1"/>
    <col min="9" max="9" width="14.5363636363636" style="26" customWidth="1"/>
    <col min="10" max="10" width="10.6636363636364" style="26" customWidth="1"/>
    <col min="11" max="11" width="11.3363636363636" style="26" customWidth="1"/>
    <col min="12" max="16384" width="9" style="26"/>
  </cols>
  <sheetData>
    <row r="1" ht="43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="26" customFormat="1" ht="59" customHeight="1" spans="1:11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4" t="s">
        <v>8</v>
      </c>
      <c r="I2" s="12" t="s">
        <v>9</v>
      </c>
      <c r="J2" s="12" t="s">
        <v>10</v>
      </c>
      <c r="K2" s="13" t="s">
        <v>11</v>
      </c>
    </row>
    <row r="3" s="26" customFormat="1" ht="36" customHeight="1" spans="1:11">
      <c r="A3" s="5">
        <f t="shared" ref="A3:A10" si="0">ROW()-2</f>
        <v>1</v>
      </c>
      <c r="B3" s="6" t="s">
        <v>12</v>
      </c>
      <c r="C3" s="6" t="s">
        <v>13</v>
      </c>
      <c r="D3" s="6" t="s">
        <v>14</v>
      </c>
      <c r="E3" s="6">
        <v>24</v>
      </c>
      <c r="F3" s="6">
        <v>185</v>
      </c>
      <c r="G3" s="6" t="s">
        <v>15</v>
      </c>
      <c r="H3" s="28"/>
      <c r="I3" s="14"/>
      <c r="J3" s="6">
        <f>E3*I3</f>
        <v>0</v>
      </c>
      <c r="K3" s="15">
        <f>E3*F3+E4*F4+E5*F5+E6*F6+E7*F7+E8*F8+E9*F9+E10*F10</f>
        <v>87185</v>
      </c>
    </row>
    <row r="4" s="26" customFormat="1" ht="36" customHeight="1" spans="1:11">
      <c r="A4" s="5">
        <f t="shared" si="0"/>
        <v>2</v>
      </c>
      <c r="B4" s="6" t="s">
        <v>16</v>
      </c>
      <c r="C4" s="6" t="s">
        <v>17</v>
      </c>
      <c r="D4" s="6" t="s">
        <v>14</v>
      </c>
      <c r="E4" s="6">
        <v>198</v>
      </c>
      <c r="F4" s="6">
        <v>70</v>
      </c>
      <c r="G4" s="6" t="s">
        <v>15</v>
      </c>
      <c r="H4" s="28"/>
      <c r="I4" s="14"/>
      <c r="J4" s="6">
        <f t="shared" ref="J4:J10" si="1">E4*I4</f>
        <v>0</v>
      </c>
      <c r="K4" s="16"/>
    </row>
    <row r="5" s="26" customFormat="1" ht="36" customHeight="1" spans="1:11">
      <c r="A5" s="5">
        <f t="shared" si="0"/>
        <v>3</v>
      </c>
      <c r="B5" s="6" t="s">
        <v>18</v>
      </c>
      <c r="C5" s="6" t="s">
        <v>19</v>
      </c>
      <c r="D5" s="6" t="s">
        <v>14</v>
      </c>
      <c r="E5" s="6">
        <v>75</v>
      </c>
      <c r="F5" s="6">
        <v>255</v>
      </c>
      <c r="G5" s="6" t="s">
        <v>15</v>
      </c>
      <c r="H5" s="28"/>
      <c r="I5" s="14"/>
      <c r="J5" s="6">
        <f t="shared" si="1"/>
        <v>0</v>
      </c>
      <c r="K5" s="16"/>
    </row>
    <row r="6" s="26" customFormat="1" ht="36" customHeight="1" spans="1:11">
      <c r="A6" s="5">
        <f t="shared" si="0"/>
        <v>4</v>
      </c>
      <c r="B6" s="6" t="s">
        <v>20</v>
      </c>
      <c r="C6" s="6" t="s">
        <v>13</v>
      </c>
      <c r="D6" s="6" t="s">
        <v>14</v>
      </c>
      <c r="E6" s="6">
        <v>420</v>
      </c>
      <c r="F6" s="6">
        <v>65</v>
      </c>
      <c r="G6" s="6" t="s">
        <v>15</v>
      </c>
      <c r="H6" s="28"/>
      <c r="I6" s="14"/>
      <c r="J6" s="6">
        <f t="shared" si="1"/>
        <v>0</v>
      </c>
      <c r="K6" s="16"/>
    </row>
    <row r="7" s="26" customFormat="1" ht="36" customHeight="1" spans="1:11">
      <c r="A7" s="5">
        <f t="shared" si="0"/>
        <v>5</v>
      </c>
      <c r="B7" s="6" t="s">
        <v>21</v>
      </c>
      <c r="C7" s="6" t="s">
        <v>22</v>
      </c>
      <c r="D7" s="6" t="s">
        <v>23</v>
      </c>
      <c r="E7" s="6">
        <v>20</v>
      </c>
      <c r="F7" s="6">
        <v>195</v>
      </c>
      <c r="G7" s="6" t="s">
        <v>15</v>
      </c>
      <c r="H7" s="28"/>
      <c r="I7" s="14"/>
      <c r="J7" s="6">
        <f t="shared" si="1"/>
        <v>0</v>
      </c>
      <c r="K7" s="16"/>
    </row>
    <row r="8" s="26" customFormat="1" ht="36" customHeight="1" spans="1:11">
      <c r="A8" s="5">
        <f t="shared" si="0"/>
        <v>6</v>
      </c>
      <c r="B8" s="6" t="s">
        <v>24</v>
      </c>
      <c r="C8" s="6" t="s">
        <v>25</v>
      </c>
      <c r="D8" s="6" t="s">
        <v>26</v>
      </c>
      <c r="E8" s="6">
        <v>160</v>
      </c>
      <c r="F8" s="6">
        <v>50</v>
      </c>
      <c r="G8" s="6" t="s">
        <v>15</v>
      </c>
      <c r="H8" s="28"/>
      <c r="I8" s="14"/>
      <c r="J8" s="6">
        <f t="shared" si="1"/>
        <v>0</v>
      </c>
      <c r="K8" s="16"/>
    </row>
    <row r="9" s="26" customFormat="1" ht="36" customHeight="1" spans="1:11">
      <c r="A9" s="5">
        <f t="shared" si="0"/>
        <v>7</v>
      </c>
      <c r="B9" s="6" t="s">
        <v>27</v>
      </c>
      <c r="C9" s="6" t="s">
        <v>28</v>
      </c>
      <c r="D9" s="6" t="s">
        <v>29</v>
      </c>
      <c r="E9" s="6">
        <v>4</v>
      </c>
      <c r="F9" s="6">
        <v>1500</v>
      </c>
      <c r="G9" s="6" t="s">
        <v>15</v>
      </c>
      <c r="H9" s="28"/>
      <c r="I9" s="14"/>
      <c r="J9" s="6">
        <f t="shared" si="1"/>
        <v>0</v>
      </c>
      <c r="K9" s="16"/>
    </row>
    <row r="10" s="26" customFormat="1" ht="36" customHeight="1" spans="1:11">
      <c r="A10" s="5">
        <f t="shared" si="0"/>
        <v>8</v>
      </c>
      <c r="B10" s="6" t="s">
        <v>30</v>
      </c>
      <c r="C10" s="6" t="s">
        <v>31</v>
      </c>
      <c r="D10" s="6" t="s">
        <v>32</v>
      </c>
      <c r="E10" s="6">
        <v>20</v>
      </c>
      <c r="F10" s="6">
        <v>228</v>
      </c>
      <c r="G10" s="6" t="s">
        <v>15</v>
      </c>
      <c r="H10" s="28"/>
      <c r="I10" s="14"/>
      <c r="J10" s="6">
        <f t="shared" si="1"/>
        <v>0</v>
      </c>
      <c r="K10" s="16"/>
    </row>
    <row r="11" customFormat="1" ht="37" customHeight="1" spans="1:11">
      <c r="A11" s="5" t="s">
        <v>33</v>
      </c>
      <c r="B11" s="8"/>
      <c r="C11" s="8"/>
      <c r="D11" s="8"/>
      <c r="E11" s="8"/>
      <c r="F11" s="8"/>
      <c r="G11" s="8"/>
      <c r="H11" s="9"/>
      <c r="I11" s="14"/>
      <c r="J11" s="6">
        <f>SUM(J3:J10)</f>
        <v>0</v>
      </c>
      <c r="K11" s="17"/>
    </row>
    <row r="12" customFormat="1" ht="63" customHeight="1" spans="1:11">
      <c r="A12" s="10" t="s">
        <v>34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customFormat="1"/>
    <row r="14" customFormat="1"/>
    <row r="15" customFormat="1"/>
    <row r="16" customFormat="1"/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</sheetData>
  <mergeCells count="4">
    <mergeCell ref="A1:K1"/>
    <mergeCell ref="A11:I11"/>
    <mergeCell ref="A12:K12"/>
    <mergeCell ref="K3:K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0"/>
  <sheetViews>
    <sheetView zoomScale="55" zoomScaleNormal="55" topLeftCell="A16" workbookViewId="0">
      <selection activeCell="K3" sqref="K3:K40"/>
    </sheetView>
  </sheetViews>
  <sheetFormatPr defaultColWidth="9" defaultRowHeight="14"/>
  <cols>
    <col min="1" max="1" width="5.94545454545455" style="19" customWidth="1"/>
    <col min="2" max="2" width="23.3" style="19" customWidth="1"/>
    <col min="3" max="3" width="22.9727272727273" style="19" customWidth="1"/>
    <col min="4" max="5" width="6.77272727272727" style="19" customWidth="1"/>
    <col min="6" max="6" width="12.7272727272727" style="19" customWidth="1"/>
    <col min="7" max="7" width="10.4090909090909" style="19" customWidth="1"/>
    <col min="8" max="8" width="12.5545454545455" style="19" customWidth="1"/>
    <col min="9" max="10" width="10.2454545454545" style="19" customWidth="1"/>
    <col min="11" max="11" width="9.74545454545455" style="19" customWidth="1"/>
    <col min="12" max="14" width="9" style="19"/>
    <col min="15" max="15" width="12.6272727272727" style="19"/>
    <col min="16" max="16384" width="9" style="19"/>
  </cols>
  <sheetData>
    <row r="1" s="19" customFormat="1" ht="21" spans="1:11">
      <c r="A1" s="21" t="s">
        <v>35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="19" customFormat="1" ht="91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36</v>
      </c>
      <c r="G2" s="3" t="s">
        <v>7</v>
      </c>
      <c r="H2" s="4" t="s">
        <v>8</v>
      </c>
      <c r="I2" s="12" t="s">
        <v>9</v>
      </c>
      <c r="J2" s="12" t="s">
        <v>10</v>
      </c>
      <c r="K2" s="3" t="s">
        <v>11</v>
      </c>
    </row>
    <row r="3" s="19" customFormat="1" ht="33" customHeight="1" spans="1:11">
      <c r="A3" s="22">
        <v>1</v>
      </c>
      <c r="B3" s="6" t="s">
        <v>37</v>
      </c>
      <c r="C3" s="23" t="s">
        <v>38</v>
      </c>
      <c r="D3" s="6" t="s">
        <v>39</v>
      </c>
      <c r="E3" s="6">
        <v>2</v>
      </c>
      <c r="F3" s="6">
        <v>15</v>
      </c>
      <c r="G3" s="6" t="s">
        <v>40</v>
      </c>
      <c r="H3" s="6"/>
      <c r="I3" s="25"/>
      <c r="J3" s="25">
        <f>E3*I3</f>
        <v>0</v>
      </c>
      <c r="K3" s="25">
        <f>E3*F3+E4*F4+E5*F5+E6*F6+E7*F7+F8*E8+F9*E9+E10*F10+E11*F11+E12*F12+E13*F13+E14*F14+E15*F15+E16*F16+E17*F17+E18*F18+E19*F19+E20*F20+E21*F21+E22*F22+E23*F23+E24*F24+E25*F25+E26*F26+E27*F27+E28*F28+E29*F29+E30*F30+E31*F31+E32*F32+E33*F33+F34*E34+F35*E35+F36*E36+F37*E37+F38*E38+F39*E39</f>
        <v>110912.2</v>
      </c>
    </row>
    <row r="4" s="19" customFormat="1" ht="31" customHeight="1" spans="1:11">
      <c r="A4" s="22">
        <v>2</v>
      </c>
      <c r="B4" s="6" t="s">
        <v>41</v>
      </c>
      <c r="C4" s="23" t="s">
        <v>42</v>
      </c>
      <c r="D4" s="6" t="s">
        <v>29</v>
      </c>
      <c r="E4" s="6">
        <v>20</v>
      </c>
      <c r="F4" s="6">
        <v>135</v>
      </c>
      <c r="G4" s="6" t="s">
        <v>40</v>
      </c>
      <c r="H4" s="6"/>
      <c r="I4" s="25"/>
      <c r="J4" s="25">
        <f t="shared" ref="J4:J39" si="0">E4*I4</f>
        <v>0</v>
      </c>
      <c r="K4" s="25"/>
    </row>
    <row r="5" s="20" customFormat="1" ht="24" customHeight="1" spans="1:11">
      <c r="A5" s="22">
        <v>3</v>
      </c>
      <c r="B5" s="6" t="s">
        <v>43</v>
      </c>
      <c r="C5" s="23" t="s">
        <v>44</v>
      </c>
      <c r="D5" s="6" t="s">
        <v>45</v>
      </c>
      <c r="E5" s="6">
        <v>3000</v>
      </c>
      <c r="F5" s="6">
        <v>1</v>
      </c>
      <c r="G5" s="6" t="s">
        <v>40</v>
      </c>
      <c r="H5" s="6"/>
      <c r="I5" s="25"/>
      <c r="J5" s="25">
        <f t="shared" si="0"/>
        <v>0</v>
      </c>
      <c r="K5" s="25"/>
    </row>
    <row r="6" s="20" customFormat="1" ht="24" customHeight="1" spans="1:11">
      <c r="A6" s="22">
        <v>4</v>
      </c>
      <c r="B6" s="6" t="s">
        <v>46</v>
      </c>
      <c r="C6" s="23" t="s">
        <v>47</v>
      </c>
      <c r="D6" s="6" t="s">
        <v>39</v>
      </c>
      <c r="E6" s="6">
        <v>6</v>
      </c>
      <c r="F6" s="6">
        <v>55</v>
      </c>
      <c r="G6" s="6" t="s">
        <v>40</v>
      </c>
      <c r="H6" s="6"/>
      <c r="I6" s="25"/>
      <c r="J6" s="25">
        <f t="shared" si="0"/>
        <v>0</v>
      </c>
      <c r="K6" s="25"/>
    </row>
    <row r="7" s="20" customFormat="1" ht="24" customHeight="1" spans="1:11">
      <c r="A7" s="22">
        <v>5</v>
      </c>
      <c r="B7" s="6" t="s">
        <v>48</v>
      </c>
      <c r="C7" s="23" t="s">
        <v>49</v>
      </c>
      <c r="D7" s="6" t="s">
        <v>39</v>
      </c>
      <c r="E7" s="6">
        <v>4</v>
      </c>
      <c r="F7" s="6">
        <v>45</v>
      </c>
      <c r="G7" s="6" t="s">
        <v>40</v>
      </c>
      <c r="H7" s="6"/>
      <c r="I7" s="25"/>
      <c r="J7" s="25">
        <f t="shared" si="0"/>
        <v>0</v>
      </c>
      <c r="K7" s="25"/>
    </row>
    <row r="8" s="20" customFormat="1" ht="24" customHeight="1" spans="1:11">
      <c r="A8" s="22">
        <v>6</v>
      </c>
      <c r="B8" s="6" t="s">
        <v>50</v>
      </c>
      <c r="C8" s="23" t="s">
        <v>51</v>
      </c>
      <c r="D8" s="6" t="s">
        <v>52</v>
      </c>
      <c r="E8" s="6">
        <v>1000</v>
      </c>
      <c r="F8" s="6">
        <v>9.7</v>
      </c>
      <c r="G8" s="6" t="s">
        <v>53</v>
      </c>
      <c r="H8" s="6"/>
      <c r="I8" s="25"/>
      <c r="J8" s="25">
        <f t="shared" si="0"/>
        <v>0</v>
      </c>
      <c r="K8" s="25"/>
    </row>
    <row r="9" s="20" customFormat="1" ht="30" customHeight="1" spans="1:11">
      <c r="A9" s="22">
        <v>7</v>
      </c>
      <c r="B9" s="6" t="s">
        <v>54</v>
      </c>
      <c r="C9" s="23" t="s">
        <v>55</v>
      </c>
      <c r="D9" s="6" t="s">
        <v>56</v>
      </c>
      <c r="E9" s="6">
        <v>100</v>
      </c>
      <c r="F9" s="6">
        <v>1.9</v>
      </c>
      <c r="G9" s="6" t="s">
        <v>40</v>
      </c>
      <c r="H9" s="6"/>
      <c r="I9" s="25"/>
      <c r="J9" s="25">
        <f t="shared" si="0"/>
        <v>0</v>
      </c>
      <c r="K9" s="25"/>
    </row>
    <row r="10" s="20" customFormat="1" ht="24" customHeight="1" spans="1:11">
      <c r="A10" s="22">
        <v>8</v>
      </c>
      <c r="B10" s="6" t="s">
        <v>57</v>
      </c>
      <c r="C10" s="23" t="s">
        <v>40</v>
      </c>
      <c r="D10" s="6" t="s">
        <v>58</v>
      </c>
      <c r="E10" s="6">
        <v>22</v>
      </c>
      <c r="F10" s="6">
        <v>17.5</v>
      </c>
      <c r="G10" s="6" t="s">
        <v>40</v>
      </c>
      <c r="H10" s="6"/>
      <c r="I10" s="25"/>
      <c r="J10" s="25">
        <f t="shared" si="0"/>
        <v>0</v>
      </c>
      <c r="K10" s="25"/>
    </row>
    <row r="11" s="20" customFormat="1" ht="33" customHeight="1" spans="1:11">
      <c r="A11" s="22">
        <v>9</v>
      </c>
      <c r="B11" s="6" t="s">
        <v>59</v>
      </c>
      <c r="C11" s="23" t="s">
        <v>60</v>
      </c>
      <c r="D11" s="6" t="s">
        <v>61</v>
      </c>
      <c r="E11" s="6">
        <v>2450</v>
      </c>
      <c r="F11" s="6">
        <v>0.5</v>
      </c>
      <c r="G11" s="6" t="s">
        <v>40</v>
      </c>
      <c r="H11" s="6"/>
      <c r="I11" s="25"/>
      <c r="J11" s="25">
        <f t="shared" si="0"/>
        <v>0</v>
      </c>
      <c r="K11" s="25"/>
    </row>
    <row r="12" s="20" customFormat="1" ht="24" customHeight="1" spans="1:11">
      <c r="A12" s="22">
        <v>10</v>
      </c>
      <c r="B12" s="6" t="s">
        <v>62</v>
      </c>
      <c r="C12" s="23" t="s">
        <v>63</v>
      </c>
      <c r="D12" s="6" t="s">
        <v>64</v>
      </c>
      <c r="E12" s="6">
        <v>1000</v>
      </c>
      <c r="F12" s="6">
        <v>2</v>
      </c>
      <c r="G12" s="6" t="s">
        <v>40</v>
      </c>
      <c r="H12" s="6"/>
      <c r="I12" s="25"/>
      <c r="J12" s="25">
        <f t="shared" si="0"/>
        <v>0</v>
      </c>
      <c r="K12" s="25"/>
    </row>
    <row r="13" s="20" customFormat="1" ht="24" customHeight="1" spans="1:11">
      <c r="A13" s="22">
        <v>11</v>
      </c>
      <c r="B13" s="6" t="s">
        <v>65</v>
      </c>
      <c r="C13" s="23" t="s">
        <v>63</v>
      </c>
      <c r="D13" s="6" t="s">
        <v>64</v>
      </c>
      <c r="E13" s="6">
        <v>500</v>
      </c>
      <c r="F13" s="6">
        <v>2</v>
      </c>
      <c r="G13" s="6" t="s">
        <v>40</v>
      </c>
      <c r="H13" s="6"/>
      <c r="I13" s="25"/>
      <c r="J13" s="25">
        <f t="shared" si="0"/>
        <v>0</v>
      </c>
      <c r="K13" s="25"/>
    </row>
    <row r="14" s="20" customFormat="1" ht="24" customHeight="1" spans="1:11">
      <c r="A14" s="22">
        <v>12</v>
      </c>
      <c r="B14" s="6" t="s">
        <v>66</v>
      </c>
      <c r="C14" s="23" t="s">
        <v>63</v>
      </c>
      <c r="D14" s="6" t="s">
        <v>64</v>
      </c>
      <c r="E14" s="6">
        <v>500</v>
      </c>
      <c r="F14" s="6">
        <v>2</v>
      </c>
      <c r="G14" s="6" t="s">
        <v>40</v>
      </c>
      <c r="H14" s="6"/>
      <c r="I14" s="25"/>
      <c r="J14" s="25">
        <f t="shared" si="0"/>
        <v>0</v>
      </c>
      <c r="K14" s="25"/>
    </row>
    <row r="15" s="20" customFormat="1" ht="24" customHeight="1" spans="1:11">
      <c r="A15" s="22">
        <v>13</v>
      </c>
      <c r="B15" s="6" t="s">
        <v>67</v>
      </c>
      <c r="C15" s="23" t="s">
        <v>68</v>
      </c>
      <c r="D15" s="6" t="s">
        <v>64</v>
      </c>
      <c r="E15" s="6">
        <v>2000</v>
      </c>
      <c r="F15" s="6">
        <v>0.22</v>
      </c>
      <c r="G15" s="6" t="s">
        <v>53</v>
      </c>
      <c r="H15" s="6"/>
      <c r="I15" s="25"/>
      <c r="J15" s="25">
        <f t="shared" si="0"/>
        <v>0</v>
      </c>
      <c r="K15" s="25"/>
    </row>
    <row r="16" s="20" customFormat="1" ht="24" customHeight="1" spans="1:11">
      <c r="A16" s="22">
        <v>14</v>
      </c>
      <c r="B16" s="6" t="s">
        <v>69</v>
      </c>
      <c r="C16" s="23" t="s">
        <v>70</v>
      </c>
      <c r="D16" s="6" t="s">
        <v>56</v>
      </c>
      <c r="E16" s="6">
        <v>2000</v>
      </c>
      <c r="F16" s="6">
        <v>3.5</v>
      </c>
      <c r="G16" s="6" t="s">
        <v>71</v>
      </c>
      <c r="H16" s="6"/>
      <c r="I16" s="25"/>
      <c r="J16" s="25">
        <f t="shared" si="0"/>
        <v>0</v>
      </c>
      <c r="K16" s="25"/>
    </row>
    <row r="17" s="20" customFormat="1" ht="24" customHeight="1" spans="1:11">
      <c r="A17" s="22">
        <v>15</v>
      </c>
      <c r="B17" s="6" t="s">
        <v>72</v>
      </c>
      <c r="C17" s="23" t="s">
        <v>73</v>
      </c>
      <c r="D17" s="6" t="s">
        <v>56</v>
      </c>
      <c r="E17" s="6">
        <v>4000</v>
      </c>
      <c r="F17" s="6">
        <v>0.2</v>
      </c>
      <c r="G17" s="6" t="s">
        <v>40</v>
      </c>
      <c r="H17" s="6"/>
      <c r="I17" s="25"/>
      <c r="J17" s="25">
        <f t="shared" si="0"/>
        <v>0</v>
      </c>
      <c r="K17" s="25"/>
    </row>
    <row r="18" s="20" customFormat="1" ht="24" customHeight="1" spans="1:11">
      <c r="A18" s="22">
        <v>16</v>
      </c>
      <c r="B18" s="6" t="s">
        <v>74</v>
      </c>
      <c r="C18" s="23" t="s">
        <v>75</v>
      </c>
      <c r="D18" s="6" t="s">
        <v>56</v>
      </c>
      <c r="E18" s="6">
        <v>200</v>
      </c>
      <c r="F18" s="6">
        <v>55</v>
      </c>
      <c r="G18" s="6" t="s">
        <v>76</v>
      </c>
      <c r="H18" s="6"/>
      <c r="I18" s="25"/>
      <c r="J18" s="25">
        <f t="shared" si="0"/>
        <v>0</v>
      </c>
      <c r="K18" s="25"/>
    </row>
    <row r="19" s="20" customFormat="1" ht="24" customHeight="1" spans="1:11">
      <c r="A19" s="22">
        <v>17</v>
      </c>
      <c r="B19" s="6" t="s">
        <v>77</v>
      </c>
      <c r="C19" s="23" t="s">
        <v>78</v>
      </c>
      <c r="D19" s="6" t="s">
        <v>14</v>
      </c>
      <c r="E19" s="6">
        <v>5</v>
      </c>
      <c r="F19" s="6">
        <v>19</v>
      </c>
      <c r="G19" s="6" t="s">
        <v>79</v>
      </c>
      <c r="H19" s="6"/>
      <c r="I19" s="25"/>
      <c r="J19" s="25">
        <f t="shared" si="0"/>
        <v>0</v>
      </c>
      <c r="K19" s="25"/>
    </row>
    <row r="20" s="20" customFormat="1" ht="24" customHeight="1" spans="1:11">
      <c r="A20" s="22">
        <v>18</v>
      </c>
      <c r="B20" s="6" t="s">
        <v>80</v>
      </c>
      <c r="C20" s="23" t="s">
        <v>78</v>
      </c>
      <c r="D20" s="6" t="s">
        <v>14</v>
      </c>
      <c r="E20" s="6">
        <v>5</v>
      </c>
      <c r="F20" s="6">
        <v>25</v>
      </c>
      <c r="G20" s="6" t="s">
        <v>79</v>
      </c>
      <c r="H20" s="6"/>
      <c r="I20" s="25"/>
      <c r="J20" s="25">
        <f t="shared" si="0"/>
        <v>0</v>
      </c>
      <c r="K20" s="25"/>
    </row>
    <row r="21" s="20" customFormat="1" ht="24" customHeight="1" spans="1:11">
      <c r="A21" s="22">
        <v>19</v>
      </c>
      <c r="B21" s="6" t="s">
        <v>81</v>
      </c>
      <c r="C21" s="23" t="s">
        <v>82</v>
      </c>
      <c r="D21" s="6" t="s">
        <v>32</v>
      </c>
      <c r="E21" s="6">
        <v>35</v>
      </c>
      <c r="F21" s="6">
        <v>500</v>
      </c>
      <c r="G21" s="6" t="s">
        <v>76</v>
      </c>
      <c r="H21" s="6"/>
      <c r="I21" s="25"/>
      <c r="J21" s="25">
        <f t="shared" si="0"/>
        <v>0</v>
      </c>
      <c r="K21" s="25"/>
    </row>
    <row r="22" s="20" customFormat="1" ht="24" customHeight="1" spans="1:11">
      <c r="A22" s="22">
        <v>20</v>
      </c>
      <c r="B22" s="6" t="s">
        <v>83</v>
      </c>
      <c r="C22" s="23" t="s">
        <v>84</v>
      </c>
      <c r="D22" s="6" t="s">
        <v>56</v>
      </c>
      <c r="E22" s="6">
        <v>400</v>
      </c>
      <c r="F22" s="6">
        <v>19</v>
      </c>
      <c r="G22" s="6" t="s">
        <v>76</v>
      </c>
      <c r="H22" s="6"/>
      <c r="I22" s="25"/>
      <c r="J22" s="25">
        <f t="shared" si="0"/>
        <v>0</v>
      </c>
      <c r="K22" s="25"/>
    </row>
    <row r="23" s="20" customFormat="1" ht="24" customHeight="1" spans="1:11">
      <c r="A23" s="22">
        <v>21</v>
      </c>
      <c r="B23" s="6" t="s">
        <v>85</v>
      </c>
      <c r="C23" s="23" t="s">
        <v>86</v>
      </c>
      <c r="D23" s="6" t="s">
        <v>32</v>
      </c>
      <c r="E23" s="6">
        <v>20</v>
      </c>
      <c r="F23" s="6">
        <v>500</v>
      </c>
      <c r="G23" s="6" t="s">
        <v>76</v>
      </c>
      <c r="H23" s="6"/>
      <c r="I23" s="25"/>
      <c r="J23" s="25">
        <f t="shared" si="0"/>
        <v>0</v>
      </c>
      <c r="K23" s="25"/>
    </row>
    <row r="24" s="20" customFormat="1" ht="24" customHeight="1" spans="1:11">
      <c r="A24" s="22">
        <v>22</v>
      </c>
      <c r="B24" s="6" t="s">
        <v>87</v>
      </c>
      <c r="C24" s="23" t="s">
        <v>40</v>
      </c>
      <c r="D24" s="6" t="s">
        <v>52</v>
      </c>
      <c r="E24" s="6">
        <v>400</v>
      </c>
      <c r="F24" s="6">
        <v>3</v>
      </c>
      <c r="G24" s="6" t="s">
        <v>88</v>
      </c>
      <c r="H24" s="6"/>
      <c r="I24" s="25"/>
      <c r="J24" s="25">
        <f t="shared" si="0"/>
        <v>0</v>
      </c>
      <c r="K24" s="25"/>
    </row>
    <row r="25" s="20" customFormat="1" ht="24" customHeight="1" spans="1:11">
      <c r="A25" s="22">
        <v>23</v>
      </c>
      <c r="B25" s="6" t="s">
        <v>89</v>
      </c>
      <c r="C25" s="23" t="s">
        <v>40</v>
      </c>
      <c r="D25" s="6" t="s">
        <v>52</v>
      </c>
      <c r="E25" s="6">
        <v>200</v>
      </c>
      <c r="F25" s="6">
        <v>3</v>
      </c>
      <c r="G25" s="6" t="s">
        <v>88</v>
      </c>
      <c r="H25" s="6"/>
      <c r="I25" s="25"/>
      <c r="J25" s="25">
        <f t="shared" si="0"/>
        <v>0</v>
      </c>
      <c r="K25" s="25"/>
    </row>
    <row r="26" s="20" customFormat="1" ht="24" customHeight="1" spans="1:11">
      <c r="A26" s="22">
        <v>24</v>
      </c>
      <c r="B26" s="6" t="s">
        <v>90</v>
      </c>
      <c r="C26" s="23" t="s">
        <v>40</v>
      </c>
      <c r="D26" s="6" t="s">
        <v>39</v>
      </c>
      <c r="E26" s="6">
        <v>2</v>
      </c>
      <c r="F26" s="6">
        <v>15</v>
      </c>
      <c r="G26" s="6" t="s">
        <v>88</v>
      </c>
      <c r="H26" s="6"/>
      <c r="I26" s="25"/>
      <c r="J26" s="25">
        <f t="shared" si="0"/>
        <v>0</v>
      </c>
      <c r="K26" s="25"/>
    </row>
    <row r="27" s="20" customFormat="1" ht="24" customHeight="1" spans="1:11">
      <c r="A27" s="22">
        <v>25</v>
      </c>
      <c r="B27" s="6" t="s">
        <v>91</v>
      </c>
      <c r="C27" s="23" t="s">
        <v>92</v>
      </c>
      <c r="D27" s="6" t="s">
        <v>56</v>
      </c>
      <c r="E27" s="6">
        <v>500</v>
      </c>
      <c r="F27" s="6">
        <v>0.4</v>
      </c>
      <c r="G27" s="6" t="s">
        <v>40</v>
      </c>
      <c r="H27" s="6"/>
      <c r="I27" s="25"/>
      <c r="J27" s="25">
        <f t="shared" si="0"/>
        <v>0</v>
      </c>
      <c r="K27" s="25"/>
    </row>
    <row r="28" s="20" customFormat="1" ht="24" customHeight="1" spans="1:11">
      <c r="A28" s="22">
        <v>26</v>
      </c>
      <c r="B28" s="6" t="s">
        <v>93</v>
      </c>
      <c r="C28" s="23" t="s">
        <v>94</v>
      </c>
      <c r="D28" s="6" t="s">
        <v>56</v>
      </c>
      <c r="E28" s="6">
        <v>300</v>
      </c>
      <c r="F28" s="6">
        <v>0.45</v>
      </c>
      <c r="G28" s="6" t="s">
        <v>40</v>
      </c>
      <c r="H28" s="6"/>
      <c r="I28" s="25"/>
      <c r="J28" s="25">
        <f t="shared" si="0"/>
        <v>0</v>
      </c>
      <c r="K28" s="25"/>
    </row>
    <row r="29" s="20" customFormat="1" ht="24" customHeight="1" spans="1:11">
      <c r="A29" s="22">
        <v>27</v>
      </c>
      <c r="B29" s="6" t="s">
        <v>95</v>
      </c>
      <c r="C29" s="23" t="s">
        <v>94</v>
      </c>
      <c r="D29" s="6" t="s">
        <v>56</v>
      </c>
      <c r="E29" s="6">
        <v>400</v>
      </c>
      <c r="F29" s="6">
        <v>1</v>
      </c>
      <c r="G29" s="6" t="s">
        <v>40</v>
      </c>
      <c r="H29" s="6"/>
      <c r="I29" s="25"/>
      <c r="J29" s="25">
        <f t="shared" si="0"/>
        <v>0</v>
      </c>
      <c r="K29" s="25"/>
    </row>
    <row r="30" s="20" customFormat="1" ht="24" customHeight="1" spans="1:11">
      <c r="A30" s="22">
        <v>28</v>
      </c>
      <c r="B30" s="6" t="s">
        <v>96</v>
      </c>
      <c r="C30" s="23" t="s">
        <v>40</v>
      </c>
      <c r="D30" s="6" t="s">
        <v>39</v>
      </c>
      <c r="E30" s="6">
        <v>2</v>
      </c>
      <c r="F30" s="6">
        <v>35</v>
      </c>
      <c r="G30" s="6" t="s">
        <v>88</v>
      </c>
      <c r="H30" s="6"/>
      <c r="I30" s="25"/>
      <c r="J30" s="25">
        <f t="shared" si="0"/>
        <v>0</v>
      </c>
      <c r="K30" s="25"/>
    </row>
    <row r="31" s="20" customFormat="1" ht="24" customHeight="1" spans="1:11">
      <c r="A31" s="22">
        <v>29</v>
      </c>
      <c r="B31" s="6" t="s">
        <v>97</v>
      </c>
      <c r="C31" s="23" t="s">
        <v>40</v>
      </c>
      <c r="D31" s="6" t="s">
        <v>58</v>
      </c>
      <c r="E31" s="6">
        <v>4</v>
      </c>
      <c r="F31" s="6">
        <v>70</v>
      </c>
      <c r="G31" s="6" t="s">
        <v>40</v>
      </c>
      <c r="H31" s="6"/>
      <c r="I31" s="25"/>
      <c r="J31" s="25">
        <f t="shared" si="0"/>
        <v>0</v>
      </c>
      <c r="K31" s="25"/>
    </row>
    <row r="32" s="20" customFormat="1" ht="24" customHeight="1" spans="1:11">
      <c r="A32" s="22">
        <v>30</v>
      </c>
      <c r="B32" s="6" t="s">
        <v>98</v>
      </c>
      <c r="C32" s="23" t="s">
        <v>99</v>
      </c>
      <c r="D32" s="6" t="s">
        <v>32</v>
      </c>
      <c r="E32" s="6">
        <v>80</v>
      </c>
      <c r="F32" s="6">
        <v>165</v>
      </c>
      <c r="G32" s="6" t="s">
        <v>40</v>
      </c>
      <c r="H32" s="6"/>
      <c r="I32" s="25"/>
      <c r="J32" s="25">
        <f t="shared" si="0"/>
        <v>0</v>
      </c>
      <c r="K32" s="25"/>
    </row>
    <row r="33" s="20" customFormat="1" ht="24" customHeight="1" spans="1:11">
      <c r="A33" s="22">
        <v>31</v>
      </c>
      <c r="B33" s="6" t="s">
        <v>100</v>
      </c>
      <c r="C33" s="23" t="s">
        <v>101</v>
      </c>
      <c r="D33" s="6" t="s">
        <v>56</v>
      </c>
      <c r="E33" s="6">
        <v>720</v>
      </c>
      <c r="F33" s="6">
        <v>3.8</v>
      </c>
      <c r="G33" s="6" t="s">
        <v>102</v>
      </c>
      <c r="H33" s="6"/>
      <c r="I33" s="25"/>
      <c r="J33" s="25">
        <f t="shared" si="0"/>
        <v>0</v>
      </c>
      <c r="K33" s="25"/>
    </row>
    <row r="34" s="20" customFormat="1" ht="24" customHeight="1" spans="1:11">
      <c r="A34" s="22">
        <v>32</v>
      </c>
      <c r="B34" s="6" t="s">
        <v>103</v>
      </c>
      <c r="C34" s="23" t="s">
        <v>104</v>
      </c>
      <c r="D34" s="6" t="s">
        <v>32</v>
      </c>
      <c r="E34" s="6">
        <v>4</v>
      </c>
      <c r="F34" s="6">
        <v>86</v>
      </c>
      <c r="G34" s="6" t="s">
        <v>40</v>
      </c>
      <c r="H34" s="6"/>
      <c r="I34" s="25"/>
      <c r="J34" s="25">
        <f t="shared" si="0"/>
        <v>0</v>
      </c>
      <c r="K34" s="25"/>
    </row>
    <row r="35" s="20" customFormat="1" ht="37" customHeight="1" spans="1:11">
      <c r="A35" s="22">
        <v>33</v>
      </c>
      <c r="B35" s="6" t="s">
        <v>105</v>
      </c>
      <c r="C35" s="23" t="s">
        <v>106</v>
      </c>
      <c r="D35" s="6" t="s">
        <v>56</v>
      </c>
      <c r="E35" s="6">
        <v>400</v>
      </c>
      <c r="F35" s="6">
        <v>0.7</v>
      </c>
      <c r="G35" s="6" t="s">
        <v>107</v>
      </c>
      <c r="H35" s="6"/>
      <c r="I35" s="25"/>
      <c r="J35" s="25">
        <f t="shared" si="0"/>
        <v>0</v>
      </c>
      <c r="K35" s="25"/>
    </row>
    <row r="36" s="20" customFormat="1" ht="37" customHeight="1" spans="1:11">
      <c r="A36" s="22">
        <v>34</v>
      </c>
      <c r="B36" s="6" t="s">
        <v>108</v>
      </c>
      <c r="C36" s="23" t="s">
        <v>109</v>
      </c>
      <c r="D36" s="6" t="s">
        <v>32</v>
      </c>
      <c r="E36" s="6">
        <v>10</v>
      </c>
      <c r="F36" s="6">
        <v>255</v>
      </c>
      <c r="G36" s="6" t="s">
        <v>110</v>
      </c>
      <c r="H36" s="6"/>
      <c r="I36" s="25"/>
      <c r="J36" s="25">
        <f t="shared" si="0"/>
        <v>0</v>
      </c>
      <c r="K36" s="25"/>
    </row>
    <row r="37" s="20" customFormat="1" ht="37" customHeight="1" spans="1:11">
      <c r="A37" s="22">
        <v>35</v>
      </c>
      <c r="B37" s="6" t="s">
        <v>111</v>
      </c>
      <c r="C37" s="23" t="s">
        <v>112</v>
      </c>
      <c r="D37" s="6" t="s">
        <v>113</v>
      </c>
      <c r="E37" s="6">
        <v>288</v>
      </c>
      <c r="F37" s="6">
        <v>5.4</v>
      </c>
      <c r="G37" s="6" t="s">
        <v>40</v>
      </c>
      <c r="H37" s="6"/>
      <c r="I37" s="25"/>
      <c r="J37" s="25">
        <f t="shared" si="0"/>
        <v>0</v>
      </c>
      <c r="K37" s="25"/>
    </row>
    <row r="38" s="20" customFormat="1" ht="37" customHeight="1" spans="1:11">
      <c r="A38" s="22">
        <v>36</v>
      </c>
      <c r="B38" s="6" t="s">
        <v>114</v>
      </c>
      <c r="C38" s="23" t="s">
        <v>115</v>
      </c>
      <c r="D38" s="6" t="s">
        <v>32</v>
      </c>
      <c r="E38" s="6">
        <v>40</v>
      </c>
      <c r="F38" s="6">
        <v>175</v>
      </c>
      <c r="G38" s="6" t="s">
        <v>76</v>
      </c>
      <c r="H38" s="6"/>
      <c r="I38" s="25"/>
      <c r="J38" s="25">
        <f t="shared" si="0"/>
        <v>0</v>
      </c>
      <c r="K38" s="25"/>
    </row>
    <row r="39" s="20" customFormat="1" ht="37" customHeight="1" spans="1:11">
      <c r="A39" s="22">
        <v>37</v>
      </c>
      <c r="B39" s="6" t="s">
        <v>116</v>
      </c>
      <c r="C39" s="23" t="s">
        <v>117</v>
      </c>
      <c r="D39" s="6" t="s">
        <v>56</v>
      </c>
      <c r="E39" s="6">
        <v>240</v>
      </c>
      <c r="F39" s="6">
        <v>16.8</v>
      </c>
      <c r="G39" s="6" t="s">
        <v>76</v>
      </c>
      <c r="H39" s="6"/>
      <c r="I39" s="25"/>
      <c r="J39" s="25">
        <f t="shared" si="0"/>
        <v>0</v>
      </c>
      <c r="K39" s="25"/>
    </row>
    <row r="40" s="20" customFormat="1" ht="29" customHeight="1" spans="1:11">
      <c r="A40" s="24" t="s">
        <v>33</v>
      </c>
      <c r="B40" s="24"/>
      <c r="C40" s="24"/>
      <c r="D40" s="24"/>
      <c r="E40" s="24"/>
      <c r="F40" s="24"/>
      <c r="G40" s="24"/>
      <c r="H40" s="24"/>
      <c r="I40" s="24"/>
      <c r="J40" s="25">
        <f>SUM(J3:J39)</f>
        <v>0</v>
      </c>
      <c r="K40" s="25"/>
    </row>
    <row r="41" s="20" customFormat="1" ht="57" customHeight="1" spans="1:11">
      <c r="A41" s="10" t="s">
        <v>34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="20" customFormat="1"/>
    <row r="43" s="20" customFormat="1"/>
    <row r="44" s="20" customFormat="1"/>
    <row r="45" s="20" customFormat="1"/>
    <row r="46" s="20" customFormat="1"/>
    <row r="47" s="20" customFormat="1"/>
    <row r="48" s="20" customFormat="1"/>
    <row r="49" s="20" customFormat="1"/>
    <row r="50" s="20" customFormat="1"/>
    <row r="51" s="20" customFormat="1"/>
    <row r="52" s="20" customFormat="1"/>
    <row r="53" s="20" customFormat="1"/>
    <row r="54" s="20" customFormat="1"/>
    <row r="55" s="20" customFormat="1"/>
    <row r="56" s="20" customFormat="1"/>
    <row r="57" s="20" customFormat="1"/>
    <row r="58" s="20" customFormat="1"/>
    <row r="59" s="20" customFormat="1"/>
    <row r="60" s="20" customFormat="1"/>
    <row r="61" s="20" customFormat="1"/>
    <row r="62" s="20" customFormat="1"/>
    <row r="63" s="20" customFormat="1"/>
    <row r="64" s="20" customFormat="1"/>
    <row r="65" s="20" customFormat="1"/>
    <row r="66" s="20" customFormat="1"/>
    <row r="67" s="20" customFormat="1"/>
    <row r="68" s="20" customFormat="1"/>
    <row r="69" s="20" customFormat="1"/>
    <row r="70" s="20" customFormat="1"/>
    <row r="71" s="20" customFormat="1"/>
    <row r="72" s="20" customFormat="1"/>
    <row r="73" s="20" customFormat="1"/>
    <row r="74" s="20" customFormat="1"/>
    <row r="75" s="20" customFormat="1"/>
    <row r="76" s="20" customFormat="1"/>
    <row r="77" s="20" customFormat="1"/>
    <row r="78" s="20" customFormat="1"/>
    <row r="79" s="20" customFormat="1"/>
    <row r="80" s="20" customFormat="1"/>
  </sheetData>
  <mergeCells count="4">
    <mergeCell ref="A1:K1"/>
    <mergeCell ref="A40:I40"/>
    <mergeCell ref="A41:K41"/>
    <mergeCell ref="K3:K40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zoomScale="70" zoomScaleNormal="70" workbookViewId="0">
      <selection activeCell="K3" sqref="A10:K10 K3:K9"/>
    </sheetView>
  </sheetViews>
  <sheetFormatPr defaultColWidth="9" defaultRowHeight="14"/>
  <cols>
    <col min="1" max="1" width="5.12727272727273" customWidth="1"/>
    <col min="2" max="2" width="24.0272727272727" customWidth="1"/>
    <col min="3" max="3" width="22.3363636363636" customWidth="1"/>
    <col min="4" max="5" width="7.4" customWidth="1"/>
    <col min="6" max="6" width="11.6909090909091" customWidth="1"/>
    <col min="7" max="7" width="10" customWidth="1"/>
    <col min="8" max="8" width="10.7727272727273" customWidth="1"/>
    <col min="9" max="10" width="9.87272727272727" customWidth="1"/>
    <col min="11" max="11" width="9.48181818181818" customWidth="1"/>
  </cols>
  <sheetData>
    <row r="1" ht="42" customHeight="1" spans="1:11">
      <c r="A1" s="18" t="s">
        <v>118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ht="42" spans="1:11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3" t="s">
        <v>119</v>
      </c>
      <c r="G2" s="2" t="s">
        <v>7</v>
      </c>
      <c r="H2" s="4" t="s">
        <v>8</v>
      </c>
      <c r="I2" s="12" t="s">
        <v>9</v>
      </c>
      <c r="J2" s="12" t="s">
        <v>10</v>
      </c>
      <c r="K2" s="13" t="s">
        <v>11</v>
      </c>
    </row>
    <row r="3" ht="36" customHeight="1" spans="1:11">
      <c r="A3" s="5">
        <f t="shared" ref="A3:A10" si="0">ROW()-2</f>
        <v>1</v>
      </c>
      <c r="B3" s="6" t="s">
        <v>120</v>
      </c>
      <c r="C3" s="6" t="s">
        <v>121</v>
      </c>
      <c r="D3" s="6" t="s">
        <v>56</v>
      </c>
      <c r="E3" s="6">
        <v>800</v>
      </c>
      <c r="F3" s="6">
        <v>2.5</v>
      </c>
      <c r="G3" s="6" t="s">
        <v>122</v>
      </c>
      <c r="H3" s="7"/>
      <c r="I3" s="14"/>
      <c r="J3" s="6">
        <f>E3*I3</f>
        <v>0</v>
      </c>
      <c r="K3" s="15">
        <f>E3*F3+E4*F4+E5*F5+E6*F6+E7*F7+E8*F8</f>
        <v>88680</v>
      </c>
    </row>
    <row r="4" ht="36" customHeight="1" spans="1:11">
      <c r="A4" s="5">
        <f t="shared" si="0"/>
        <v>2</v>
      </c>
      <c r="B4" s="6" t="s">
        <v>123</v>
      </c>
      <c r="C4" s="6" t="s">
        <v>124</v>
      </c>
      <c r="D4" s="6" t="s">
        <v>56</v>
      </c>
      <c r="E4" s="6">
        <v>7200</v>
      </c>
      <c r="F4" s="6">
        <v>10.8</v>
      </c>
      <c r="G4" s="6" t="s">
        <v>122</v>
      </c>
      <c r="H4" s="7"/>
      <c r="I4" s="14"/>
      <c r="J4" s="6">
        <f>E4*I4</f>
        <v>0</v>
      </c>
      <c r="K4" s="16"/>
    </row>
    <row r="5" ht="36" customHeight="1" spans="1:11">
      <c r="A5" s="5">
        <f t="shared" si="0"/>
        <v>3</v>
      </c>
      <c r="B5" s="6" t="s">
        <v>125</v>
      </c>
      <c r="C5" s="6" t="s">
        <v>126</v>
      </c>
      <c r="D5" s="6" t="s">
        <v>56</v>
      </c>
      <c r="E5" s="6">
        <v>3600</v>
      </c>
      <c r="F5" s="6">
        <v>0.9</v>
      </c>
      <c r="G5" s="6" t="s">
        <v>122</v>
      </c>
      <c r="H5" s="7"/>
      <c r="I5" s="14"/>
      <c r="J5" s="6">
        <f>E5*I5</f>
        <v>0</v>
      </c>
      <c r="K5" s="16"/>
    </row>
    <row r="6" ht="36" customHeight="1" spans="1:11">
      <c r="A6" s="5">
        <f t="shared" si="0"/>
        <v>4</v>
      </c>
      <c r="B6" s="6" t="s">
        <v>127</v>
      </c>
      <c r="C6" s="6" t="s">
        <v>128</v>
      </c>
      <c r="D6" s="6" t="s">
        <v>56</v>
      </c>
      <c r="E6" s="6">
        <v>800</v>
      </c>
      <c r="F6" s="6">
        <v>2.2</v>
      </c>
      <c r="G6" s="6" t="s">
        <v>122</v>
      </c>
      <c r="H6" s="7"/>
      <c r="I6" s="14"/>
      <c r="J6" s="6">
        <f>E6*I6</f>
        <v>0</v>
      </c>
      <c r="K6" s="16"/>
    </row>
    <row r="7" ht="36" customHeight="1" spans="1:11">
      <c r="A7" s="5">
        <f t="shared" si="0"/>
        <v>5</v>
      </c>
      <c r="B7" s="6" t="s">
        <v>129</v>
      </c>
      <c r="C7" s="6" t="s">
        <v>121</v>
      </c>
      <c r="D7" s="6" t="s">
        <v>56</v>
      </c>
      <c r="E7" s="6">
        <v>800</v>
      </c>
      <c r="F7" s="6">
        <v>2.2</v>
      </c>
      <c r="G7" s="6" t="s">
        <v>122</v>
      </c>
      <c r="H7" s="7"/>
      <c r="I7" s="14"/>
      <c r="J7" s="6">
        <f>E7*I7</f>
        <v>0</v>
      </c>
      <c r="K7" s="16"/>
    </row>
    <row r="8" ht="36" customHeight="1" spans="1:11">
      <c r="A8" s="5">
        <f t="shared" si="0"/>
        <v>6</v>
      </c>
      <c r="B8" s="6" t="s">
        <v>130</v>
      </c>
      <c r="C8" s="6" t="s">
        <v>131</v>
      </c>
      <c r="D8" s="6" t="s">
        <v>56</v>
      </c>
      <c r="E8" s="6">
        <v>1200</v>
      </c>
      <c r="F8" s="6">
        <v>1.8</v>
      </c>
      <c r="G8" s="6" t="s">
        <v>122</v>
      </c>
      <c r="H8" s="7"/>
      <c r="I8" s="14"/>
      <c r="J8" s="6">
        <f>E8*I8</f>
        <v>0</v>
      </c>
      <c r="K8" s="16"/>
    </row>
    <row r="9" ht="36" customHeight="1" spans="1:11">
      <c r="A9" s="5" t="s">
        <v>33</v>
      </c>
      <c r="B9" s="8"/>
      <c r="C9" s="8"/>
      <c r="D9" s="8"/>
      <c r="E9" s="8"/>
      <c r="F9" s="8"/>
      <c r="G9" s="8"/>
      <c r="H9" s="9"/>
      <c r="I9" s="14"/>
      <c r="J9" s="6">
        <f>SUM(J3:J8)</f>
        <v>0</v>
      </c>
      <c r="K9" s="17"/>
    </row>
    <row r="10" ht="51" customHeight="1" spans="1:11">
      <c r="A10" s="10" t="s">
        <v>34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</sheetData>
  <mergeCells count="4">
    <mergeCell ref="A1:K1"/>
    <mergeCell ref="A9:I9"/>
    <mergeCell ref="A10:K10"/>
    <mergeCell ref="K3:K9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zoomScale="70" zoomScaleNormal="70" workbookViewId="0">
      <selection activeCell="E13" sqref="E13"/>
    </sheetView>
  </sheetViews>
  <sheetFormatPr defaultColWidth="9" defaultRowHeight="14" outlineLevelRow="5"/>
  <cols>
    <col min="1" max="1" width="5.12727272727273" customWidth="1"/>
    <col min="2" max="2" width="23.3727272727273" customWidth="1"/>
    <col min="3" max="3" width="18.1818181818182" customWidth="1"/>
    <col min="4" max="5" width="10.1272727272727" customWidth="1"/>
    <col min="6" max="6" width="11.9454545454545" customWidth="1"/>
    <col min="7" max="7" width="8.87272727272727" customWidth="1"/>
    <col min="8" max="8" width="10.3818181818182" customWidth="1"/>
    <col min="9" max="10" width="10.5454545454545" customWidth="1"/>
    <col min="11" max="11" width="8.12727272727273" customWidth="1"/>
  </cols>
  <sheetData>
    <row r="1" ht="21" spans="1:11">
      <c r="A1" s="1" t="s">
        <v>132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70" customHeight="1" spans="1:11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3" t="s">
        <v>133</v>
      </c>
      <c r="G2" s="2" t="s">
        <v>7</v>
      </c>
      <c r="H2" s="4" t="s">
        <v>8</v>
      </c>
      <c r="I2" s="12" t="s">
        <v>9</v>
      </c>
      <c r="J2" s="12" t="s">
        <v>10</v>
      </c>
      <c r="K2" s="13" t="s">
        <v>11</v>
      </c>
    </row>
    <row r="3" ht="47" customHeight="1" spans="1:11">
      <c r="A3" s="5">
        <f>ROW()-2</f>
        <v>1</v>
      </c>
      <c r="B3" s="6" t="s">
        <v>134</v>
      </c>
      <c r="C3" s="6" t="s">
        <v>135</v>
      </c>
      <c r="D3" s="6" t="s">
        <v>136</v>
      </c>
      <c r="E3" s="6">
        <v>500</v>
      </c>
      <c r="F3" s="6">
        <v>25</v>
      </c>
      <c r="G3" s="6" t="s">
        <v>40</v>
      </c>
      <c r="H3" s="7"/>
      <c r="I3" s="14"/>
      <c r="J3" s="6">
        <f>E3*I3</f>
        <v>0</v>
      </c>
      <c r="K3" s="15">
        <f>E3*F3+E4*F4</f>
        <v>35000</v>
      </c>
    </row>
    <row r="4" ht="47" customHeight="1" spans="1:11">
      <c r="A4" s="5">
        <f>ROW()-2</f>
        <v>2</v>
      </c>
      <c r="B4" s="6" t="s">
        <v>137</v>
      </c>
      <c r="C4" s="6" t="s">
        <v>135</v>
      </c>
      <c r="D4" s="6" t="s">
        <v>136</v>
      </c>
      <c r="E4" s="6">
        <v>1500</v>
      </c>
      <c r="F4" s="6">
        <v>15</v>
      </c>
      <c r="G4" s="6" t="s">
        <v>40</v>
      </c>
      <c r="H4" s="7"/>
      <c r="I4" s="14"/>
      <c r="J4" s="6">
        <f>E4*I4</f>
        <v>0</v>
      </c>
      <c r="K4" s="16"/>
    </row>
    <row r="5" ht="42" customHeight="1" spans="1:11">
      <c r="A5" s="5" t="s">
        <v>33</v>
      </c>
      <c r="B5" s="8"/>
      <c r="C5" s="8"/>
      <c r="D5" s="8"/>
      <c r="E5" s="8"/>
      <c r="F5" s="8"/>
      <c r="G5" s="8"/>
      <c r="H5" s="9"/>
      <c r="I5" s="14"/>
      <c r="J5" s="6">
        <f>SUM(J3:J4)</f>
        <v>0</v>
      </c>
      <c r="K5" s="17"/>
    </row>
    <row r="6" ht="56" customHeight="1" spans="1:11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</sheetData>
  <mergeCells count="4">
    <mergeCell ref="A1:K1"/>
    <mergeCell ref="A5:I5"/>
    <mergeCell ref="A6:K6"/>
    <mergeCell ref="K3:K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一标段</vt:lpstr>
      <vt:lpstr>二标段</vt:lpstr>
      <vt:lpstr>三标段</vt:lpstr>
      <vt:lpstr>四标段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NTKO</cp:lastModifiedBy>
  <dcterms:created xsi:type="dcterms:W3CDTF">2022-11-16T02:38:00Z</dcterms:created>
  <dcterms:modified xsi:type="dcterms:W3CDTF">2023-07-27T00:04:23Z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E3C80A45276A4AA298707C67230F1257</vt:lpwstr>
  </property>
  <property fmtid="{D5CDD505-2E9C-101B-9397-08002B2CF9AE}" pid="3" name="KSOProductBuildVer">
    <vt:lpwstr>2052-11.8.2.9067</vt:lpwstr>
  </property>
</Properties>
</file>