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4年\网上询价2024\照明\WX2024006 薛家基地南侧大门及入口道路改造\"/>
    </mc:Choice>
  </mc:AlternateContent>
  <xr:revisionPtr revIDLastSave="0" documentId="13_ncr:1_{ACF74F42-8A65-4344-8208-3C3024E6ECCC}" xr6:coauthVersionLast="47" xr6:coauthVersionMax="47" xr10:uidLastSave="{00000000-0000-0000-0000-000000000000}"/>
  <bookViews>
    <workbookView xWindow="330" yWindow="990" windowWidth="16875" windowHeight="14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21" i="1" s="1"/>
  <c r="F19" i="1"/>
  <c r="F18" i="1"/>
  <c r="F16" i="1"/>
  <c r="F15" i="1"/>
  <c r="F14" i="1"/>
  <c r="D14" i="1"/>
  <c r="F13" i="1"/>
  <c r="F12" i="1"/>
  <c r="D12" i="1"/>
  <c r="F11" i="1"/>
  <c r="D11" i="1"/>
  <c r="F10" i="1"/>
  <c r="D10" i="1"/>
  <c r="F9" i="1"/>
  <c r="D9" i="1"/>
  <c r="F8" i="1"/>
  <c r="F7" i="1"/>
  <c r="F6" i="1"/>
  <c r="D6" i="1"/>
  <c r="F5" i="1"/>
  <c r="D5" i="1"/>
  <c r="F4" i="1"/>
  <c r="D4" i="1"/>
</calcChain>
</file>

<file path=xl/sharedStrings.xml><?xml version="1.0" encoding="utf-8"?>
<sst xmlns="http://schemas.openxmlformats.org/spreadsheetml/2006/main" count="70" uniqueCount="58">
  <si>
    <t>序号</t>
  </si>
  <si>
    <r>
      <rPr>
        <b/>
        <sz val="10"/>
        <rFont val="宋体"/>
        <family val="3"/>
        <charset val="134"/>
      </rPr>
      <t>项</t>
    </r>
    <r>
      <rPr>
        <sz val="10"/>
        <rFont val="宋体"/>
        <family val="3"/>
        <charset val="134"/>
      </rPr>
      <t xml:space="preserve">  </t>
    </r>
    <r>
      <rPr>
        <b/>
        <sz val="10"/>
        <rFont val="宋体"/>
        <family val="3"/>
        <charset val="134"/>
      </rPr>
      <t>目</t>
    </r>
    <r>
      <rPr>
        <sz val="10"/>
        <rFont val="宋体"/>
        <family val="3"/>
        <charset val="134"/>
      </rPr>
      <t xml:space="preserve">  </t>
    </r>
    <r>
      <rPr>
        <b/>
        <sz val="10"/>
        <rFont val="宋体"/>
        <family val="3"/>
        <charset val="134"/>
      </rPr>
      <t>名</t>
    </r>
    <r>
      <rPr>
        <sz val="10"/>
        <rFont val="宋体"/>
        <family val="3"/>
        <charset val="134"/>
      </rPr>
      <t xml:space="preserve">  </t>
    </r>
    <r>
      <rPr>
        <b/>
        <sz val="10"/>
        <rFont val="宋体"/>
        <family val="3"/>
        <charset val="134"/>
      </rPr>
      <t>称</t>
    </r>
  </si>
  <si>
    <t>单位</t>
  </si>
  <si>
    <t>工程量</t>
  </si>
  <si>
    <t>单价</t>
  </si>
  <si>
    <r>
      <rPr>
        <b/>
        <sz val="10"/>
        <rFont val="宋体"/>
        <family val="3"/>
        <charset val="134"/>
      </rPr>
      <t>合</t>
    </r>
    <r>
      <rPr>
        <sz val="10"/>
        <rFont val="宋体"/>
        <family val="3"/>
        <charset val="134"/>
      </rPr>
      <t xml:space="preserve">  </t>
    </r>
    <r>
      <rPr>
        <b/>
        <sz val="10"/>
        <rFont val="宋体"/>
        <family val="3"/>
        <charset val="134"/>
      </rPr>
      <t>计</t>
    </r>
  </si>
  <si>
    <t>主材及辅料规格、工艺</t>
  </si>
  <si>
    <t>一</t>
  </si>
  <si>
    <t>院门外路基工程</t>
  </si>
  <si>
    <t>土方开挖外运</t>
  </si>
  <si>
    <t>方</t>
  </si>
  <si>
    <t>下挖80公分土方外运</t>
  </si>
  <si>
    <t>建筑垃圾回填（40cm土基处理）</t>
  </si>
  <si>
    <t>40cm土基处理，建筑垃圾回填压实回填</t>
  </si>
  <si>
    <t>石子铺垫</t>
  </si>
  <si>
    <t>10公分246石子铺垫</t>
  </si>
  <si>
    <t>院外钢筋网层</t>
  </si>
  <si>
    <t>m2</t>
  </si>
  <si>
    <t>14#螺纹钢200双层双向绑扎</t>
  </si>
  <si>
    <t>新老路双排路基石材</t>
  </si>
  <si>
    <t>m</t>
  </si>
  <si>
    <t>C30商混浇筑</t>
  </si>
  <si>
    <t>C30商混凝土250mm厚</t>
  </si>
  <si>
    <t>钢模费</t>
  </si>
  <si>
    <t>钢模租赁费</t>
  </si>
  <si>
    <t>浇筑人工费</t>
  </si>
  <si>
    <t>㎡</t>
  </si>
  <si>
    <t>围墙拆除</t>
  </si>
  <si>
    <t>拆除机械及人工费</t>
  </si>
  <si>
    <t>机械费</t>
  </si>
  <si>
    <t>项</t>
  </si>
  <si>
    <t>挖掘机，压路机</t>
  </si>
  <si>
    <t>土工布</t>
  </si>
  <si>
    <t>材料及人工费</t>
  </si>
  <si>
    <t>门卫岗亭基础</t>
  </si>
  <si>
    <t>地面整平</t>
  </si>
  <si>
    <t>围墙局部砌墙修补及电动移门机仓修建</t>
  </si>
  <si>
    <t>门岗电源线铺设</t>
  </si>
  <si>
    <t>铺设人工费，电缆及线管甲供</t>
  </si>
  <si>
    <t>小计：</t>
  </si>
  <si>
    <t>合计：</t>
  </si>
  <si>
    <t xml:space="preserve"> </t>
  </si>
  <si>
    <t>税金</t>
  </si>
  <si>
    <t>总计：</t>
  </si>
  <si>
    <t>甲方签字（盖章） ：                                           乙方签字（盖章）：</t>
  </si>
  <si>
    <t>日期：          年         月         日                     日期：          年         月         日</t>
  </si>
  <si>
    <t>备注：</t>
  </si>
  <si>
    <t>1、</t>
  </si>
  <si>
    <t>本公司预算因市场材料价格波动，报价涉及商业信息，签订合同之前，未经许可不便带离。</t>
  </si>
  <si>
    <t>2、</t>
  </si>
  <si>
    <t>业主如有房屋结构墙体变动，需到房屋安全管理鉴定中心办理手续后，方可施工。</t>
  </si>
  <si>
    <t>3、</t>
  </si>
  <si>
    <t>本预算工程量按甲方认可的图纸计算。</t>
  </si>
  <si>
    <t>4、</t>
  </si>
  <si>
    <t>施工过程中，如有项目变更，甲、乙双方签订变更单。</t>
  </si>
  <si>
    <t>5、</t>
  </si>
  <si>
    <t>本预算一式两份，甲乙双方各执一份。甲乙双方签字之日起生效。未尽事宜另附协议。</t>
  </si>
  <si>
    <t>城市照明路基工程 工程量清单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</si>
</sst>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.00_ "/>
    <numFmt numFmtId="177" formatCode="0.00_);\(0.00\)"/>
    <numFmt numFmtId="178" formatCode="0.00_);[Red]\(0.00\)"/>
    <numFmt numFmtId="179" formatCode="____@"/>
  </numFmts>
  <fonts count="14">
    <font>
      <sz val="11"/>
      <color theme="1"/>
      <name val="宋体"/>
      <charset val="134"/>
      <scheme val="minor"/>
    </font>
    <font>
      <sz val="11"/>
      <color rgb="FF000000"/>
      <name val="Arial"/>
      <family val="2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  <font>
      <sz val="10"/>
      <name val="宋体"/>
      <family val="3"/>
      <charset val="134"/>
    </font>
    <font>
      <b/>
      <sz val="24"/>
      <name val="SimSun"/>
      <family val="3"/>
      <charset val="134"/>
    </font>
    <font>
      <b/>
      <sz val="24"/>
      <color rgb="FF000000"/>
      <name val="Arial"/>
      <family val="2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SimSun"/>
      <charset val="134"/>
    </font>
    <font>
      <b/>
      <sz val="10"/>
      <color indexed="8"/>
      <name val="宋体"/>
      <family val="3"/>
      <charset val="134"/>
    </font>
    <font>
      <sz val="10"/>
      <name val="SimSun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 applyProtection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 applyProtection="1">
      <alignment horizontal="center" vertical="center"/>
    </xf>
    <xf numFmtId="0" fontId="4" fillId="5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="115" zoomScaleNormal="100" zoomScaleSheetLayoutView="115" workbookViewId="0">
      <selection activeCell="D20" sqref="D20"/>
    </sheetView>
  </sheetViews>
  <sheetFormatPr defaultColWidth="10.25" defaultRowHeight="20.100000000000001" customHeight="1"/>
  <cols>
    <col min="1" max="1" width="4.125" style="5" customWidth="1"/>
    <col min="2" max="2" width="30" style="1" customWidth="1"/>
    <col min="3" max="3" width="6" style="5" customWidth="1"/>
    <col min="4" max="5" width="8.625" style="5" customWidth="1"/>
    <col min="6" max="6" width="10.75" style="5" customWidth="1"/>
    <col min="7" max="7" width="60.625" style="1" customWidth="1"/>
    <col min="8" max="16384" width="10.25" style="1"/>
  </cols>
  <sheetData>
    <row r="1" spans="1:7" ht="54" customHeight="1">
      <c r="A1" s="29" t="s">
        <v>57</v>
      </c>
      <c r="B1" s="30"/>
      <c r="C1" s="30"/>
      <c r="D1" s="30"/>
      <c r="E1" s="30"/>
      <c r="F1" s="30"/>
      <c r="G1" s="30"/>
    </row>
    <row r="2" spans="1:7" s="2" customFormat="1" ht="24.9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20.100000000000001" customHeight="1">
      <c r="A3" s="7" t="s">
        <v>7</v>
      </c>
      <c r="B3" s="7" t="s">
        <v>8</v>
      </c>
      <c r="C3" s="8"/>
      <c r="D3" s="9"/>
      <c r="E3" s="10"/>
      <c r="F3" s="11"/>
      <c r="G3" s="8"/>
    </row>
    <row r="4" spans="1:7" ht="20.100000000000001" customHeight="1">
      <c r="A4" s="12">
        <v>1</v>
      </c>
      <c r="B4" s="13" t="s">
        <v>9</v>
      </c>
      <c r="C4" s="14" t="s">
        <v>10</v>
      </c>
      <c r="D4" s="15">
        <f>55*10*0.8+12.5*10*0.8</f>
        <v>540</v>
      </c>
      <c r="E4" s="16"/>
      <c r="F4" s="15">
        <f>D4*E4</f>
        <v>0</v>
      </c>
      <c r="G4" s="17" t="s">
        <v>11</v>
      </c>
    </row>
    <row r="5" spans="1:7" ht="20.100000000000001" customHeight="1">
      <c r="A5" s="12">
        <v>2</v>
      </c>
      <c r="B5" s="13" t="s">
        <v>12</v>
      </c>
      <c r="C5" s="14" t="s">
        <v>10</v>
      </c>
      <c r="D5" s="15">
        <f>(55*10+12.5*10)*0.4</f>
        <v>270</v>
      </c>
      <c r="E5" s="16"/>
      <c r="F5" s="15">
        <f>D5*E5</f>
        <v>0</v>
      </c>
      <c r="G5" s="17" t="s">
        <v>13</v>
      </c>
    </row>
    <row r="6" spans="1:7" ht="20.100000000000001" customHeight="1">
      <c r="A6" s="12">
        <v>3</v>
      </c>
      <c r="B6" s="13" t="s">
        <v>14</v>
      </c>
      <c r="C6" s="14" t="s">
        <v>10</v>
      </c>
      <c r="D6" s="15">
        <f>(55*10+12.5*10)*0.1</f>
        <v>67.5</v>
      </c>
      <c r="E6" s="16"/>
      <c r="F6" s="15">
        <f>D6*E6</f>
        <v>0</v>
      </c>
      <c r="G6" s="17" t="s">
        <v>15</v>
      </c>
    </row>
    <row r="7" spans="1:7" ht="20.100000000000001" customHeight="1">
      <c r="A7" s="12">
        <v>4</v>
      </c>
      <c r="B7" s="13" t="s">
        <v>16</v>
      </c>
      <c r="C7" s="14" t="s">
        <v>17</v>
      </c>
      <c r="D7" s="15">
        <v>125</v>
      </c>
      <c r="E7" s="16"/>
      <c r="F7" s="15">
        <f>D7*E7</f>
        <v>0</v>
      </c>
      <c r="G7" s="17" t="s">
        <v>18</v>
      </c>
    </row>
    <row r="8" spans="1:7" ht="20.100000000000001" customHeight="1">
      <c r="A8" s="12">
        <v>5</v>
      </c>
      <c r="B8" s="13" t="s">
        <v>19</v>
      </c>
      <c r="C8" s="14" t="s">
        <v>20</v>
      </c>
      <c r="D8" s="15">
        <v>20</v>
      </c>
      <c r="E8" s="16"/>
      <c r="F8" s="15">
        <f>D8*E8</f>
        <v>0</v>
      </c>
      <c r="G8" s="13" t="s">
        <v>19</v>
      </c>
    </row>
    <row r="9" spans="1:7" ht="20.100000000000001" customHeight="1">
      <c r="A9" s="12">
        <v>6</v>
      </c>
      <c r="B9" s="13" t="s">
        <v>21</v>
      </c>
      <c r="C9" s="14" t="s">
        <v>10</v>
      </c>
      <c r="D9" s="15">
        <f>(55*10+12.5*10)*0.25</f>
        <v>168.75</v>
      </c>
      <c r="E9" s="16"/>
      <c r="F9" s="15">
        <f t="shared" ref="F9:F16" si="0">D9*E9</f>
        <v>0</v>
      </c>
      <c r="G9" s="17" t="s">
        <v>22</v>
      </c>
    </row>
    <row r="10" spans="1:7" ht="20.100000000000001" customHeight="1">
      <c r="A10" s="12">
        <v>7</v>
      </c>
      <c r="B10" s="13" t="s">
        <v>23</v>
      </c>
      <c r="C10" s="14" t="s">
        <v>20</v>
      </c>
      <c r="D10" s="15">
        <f>(55+12.5)*2</f>
        <v>135</v>
      </c>
      <c r="E10" s="16"/>
      <c r="F10" s="15">
        <f t="shared" si="0"/>
        <v>0</v>
      </c>
      <c r="G10" s="17" t="s">
        <v>24</v>
      </c>
    </row>
    <row r="11" spans="1:7" ht="20.100000000000001" customHeight="1">
      <c r="A11" s="12">
        <v>8</v>
      </c>
      <c r="B11" s="13" t="s">
        <v>25</v>
      </c>
      <c r="C11" s="18" t="s">
        <v>26</v>
      </c>
      <c r="D11" s="15">
        <f>55*8+12.5*10</f>
        <v>565</v>
      </c>
      <c r="E11" s="16"/>
      <c r="F11" s="15">
        <f t="shared" si="0"/>
        <v>0</v>
      </c>
      <c r="G11" s="17" t="s">
        <v>25</v>
      </c>
    </row>
    <row r="12" spans="1:7" ht="20.100000000000001" customHeight="1">
      <c r="A12" s="12">
        <v>9</v>
      </c>
      <c r="B12" s="13" t="s">
        <v>27</v>
      </c>
      <c r="C12" s="18" t="s">
        <v>26</v>
      </c>
      <c r="D12" s="15">
        <f>23*3</f>
        <v>69</v>
      </c>
      <c r="E12" s="16"/>
      <c r="F12" s="15">
        <f t="shared" si="0"/>
        <v>0</v>
      </c>
      <c r="G12" s="17" t="s">
        <v>28</v>
      </c>
    </row>
    <row r="13" spans="1:7" ht="20.100000000000001" customHeight="1">
      <c r="A13" s="12">
        <v>10</v>
      </c>
      <c r="B13" s="13" t="s">
        <v>29</v>
      </c>
      <c r="C13" s="14" t="s">
        <v>30</v>
      </c>
      <c r="D13" s="15">
        <v>1</v>
      </c>
      <c r="E13" s="16"/>
      <c r="F13" s="15">
        <f t="shared" si="0"/>
        <v>0</v>
      </c>
      <c r="G13" s="17" t="s">
        <v>31</v>
      </c>
    </row>
    <row r="14" spans="1:7" ht="20.100000000000001" customHeight="1">
      <c r="A14" s="12">
        <v>11</v>
      </c>
      <c r="B14" s="13" t="s">
        <v>32</v>
      </c>
      <c r="C14" s="18" t="s">
        <v>26</v>
      </c>
      <c r="D14" s="15">
        <f>D11</f>
        <v>565</v>
      </c>
      <c r="E14" s="16"/>
      <c r="F14" s="15">
        <f t="shared" si="0"/>
        <v>0</v>
      </c>
      <c r="G14" s="17" t="s">
        <v>33</v>
      </c>
    </row>
    <row r="15" spans="1:7" ht="20.100000000000001" customHeight="1">
      <c r="A15" s="12">
        <v>12</v>
      </c>
      <c r="B15" s="13" t="s">
        <v>34</v>
      </c>
      <c r="C15" s="18" t="s">
        <v>17</v>
      </c>
      <c r="D15" s="15">
        <v>15</v>
      </c>
      <c r="E15" s="16"/>
      <c r="F15" s="15">
        <f t="shared" si="0"/>
        <v>0</v>
      </c>
      <c r="G15" s="17" t="s">
        <v>35</v>
      </c>
    </row>
    <row r="16" spans="1:7" ht="20.100000000000001" customHeight="1">
      <c r="A16" s="12">
        <v>13</v>
      </c>
      <c r="B16" s="13" t="s">
        <v>36</v>
      </c>
      <c r="C16" s="18" t="s">
        <v>30</v>
      </c>
      <c r="D16" s="15">
        <v>1</v>
      </c>
      <c r="E16" s="16"/>
      <c r="F16" s="15">
        <f t="shared" si="0"/>
        <v>0</v>
      </c>
      <c r="G16" s="17"/>
    </row>
    <row r="17" spans="1:7" ht="20.100000000000001" customHeight="1">
      <c r="A17" s="12">
        <v>14</v>
      </c>
      <c r="B17" s="13" t="s">
        <v>37</v>
      </c>
      <c r="C17" s="18" t="s">
        <v>30</v>
      </c>
      <c r="D17" s="15">
        <v>1</v>
      </c>
      <c r="E17" s="16"/>
      <c r="F17" s="15"/>
      <c r="G17" s="17" t="s">
        <v>38</v>
      </c>
    </row>
    <row r="18" spans="1:7" ht="20.100000000000001" customHeight="1">
      <c r="A18" s="12"/>
      <c r="B18" s="13"/>
      <c r="C18" s="19" t="s">
        <v>39</v>
      </c>
      <c r="D18" s="20"/>
      <c r="E18" s="21"/>
      <c r="F18" s="20">
        <f>SUM(F4:F17)</f>
        <v>0</v>
      </c>
      <c r="G18" s="17"/>
    </row>
    <row r="19" spans="1:7" ht="20.100000000000001" customHeight="1">
      <c r="A19" s="12"/>
      <c r="B19" s="13"/>
      <c r="C19" s="19" t="s">
        <v>40</v>
      </c>
      <c r="D19" s="20"/>
      <c r="E19" s="21"/>
      <c r="F19" s="20">
        <f>F18</f>
        <v>0</v>
      </c>
      <c r="G19" s="17"/>
    </row>
    <row r="20" spans="1:7" ht="36.950000000000003" customHeight="1">
      <c r="A20" s="12" t="s">
        <v>41</v>
      </c>
      <c r="B20" s="22" t="s">
        <v>42</v>
      </c>
      <c r="C20" s="35"/>
      <c r="D20" s="23"/>
      <c r="E20" s="21" t="s">
        <v>41</v>
      </c>
      <c r="F20" s="23">
        <f>F19*C20</f>
        <v>0</v>
      </c>
      <c r="G20" s="17"/>
    </row>
    <row r="21" spans="1:7" ht="39" customHeight="1">
      <c r="A21" s="12"/>
      <c r="B21" s="22"/>
      <c r="C21" s="24" t="s">
        <v>43</v>
      </c>
      <c r="D21" s="23"/>
      <c r="E21" s="21"/>
      <c r="F21" s="23">
        <f>F19+F20</f>
        <v>0</v>
      </c>
      <c r="G21" s="17"/>
    </row>
    <row r="22" spans="1:7" s="3" customFormat="1" ht="20.100000000000001" customHeight="1">
      <c r="A22" s="31" t="s">
        <v>44</v>
      </c>
      <c r="B22" s="32"/>
      <c r="C22" s="33"/>
      <c r="D22" s="33"/>
      <c r="E22" s="33"/>
      <c r="F22" s="33"/>
      <c r="G22" s="32"/>
    </row>
    <row r="23" spans="1:7" s="3" customFormat="1" ht="20.100000000000001" customHeight="1">
      <c r="A23" s="31" t="s">
        <v>45</v>
      </c>
      <c r="B23" s="32"/>
      <c r="C23" s="33"/>
      <c r="D23" s="33"/>
      <c r="E23" s="33"/>
      <c r="F23" s="33"/>
      <c r="G23" s="32"/>
    </row>
    <row r="24" spans="1:7" s="3" customFormat="1" ht="20.100000000000001" customHeight="1">
      <c r="A24" s="34" t="s">
        <v>46</v>
      </c>
      <c r="B24" s="32"/>
      <c r="C24" s="33"/>
      <c r="D24" s="33"/>
      <c r="E24" s="33"/>
      <c r="F24" s="33"/>
      <c r="G24" s="32"/>
    </row>
    <row r="25" spans="1:7" s="4" customFormat="1" ht="20.100000000000001" customHeight="1">
      <c r="A25" s="25" t="s">
        <v>47</v>
      </c>
      <c r="B25" s="26" t="s">
        <v>48</v>
      </c>
      <c r="C25" s="27"/>
      <c r="D25" s="27"/>
      <c r="E25" s="28"/>
      <c r="F25" s="27"/>
      <c r="G25" s="26"/>
    </row>
    <row r="26" spans="1:7" s="4" customFormat="1" ht="20.100000000000001" customHeight="1">
      <c r="A26" s="25" t="s">
        <v>49</v>
      </c>
      <c r="B26" s="26" t="s">
        <v>50</v>
      </c>
      <c r="C26" s="27"/>
      <c r="D26" s="27"/>
      <c r="E26" s="28"/>
      <c r="F26" s="27"/>
      <c r="G26" s="26"/>
    </row>
    <row r="27" spans="1:7" s="4" customFormat="1" ht="20.100000000000001" customHeight="1">
      <c r="A27" s="25" t="s">
        <v>51</v>
      </c>
      <c r="B27" s="26" t="s">
        <v>52</v>
      </c>
      <c r="C27" s="27"/>
      <c r="D27" s="27"/>
      <c r="E27" s="28"/>
      <c r="F27" s="27"/>
      <c r="G27" s="26"/>
    </row>
    <row r="28" spans="1:7" s="4" customFormat="1" ht="20.100000000000001" customHeight="1">
      <c r="A28" s="25" t="s">
        <v>53</v>
      </c>
      <c r="B28" s="26" t="s">
        <v>54</v>
      </c>
      <c r="C28" s="27"/>
      <c r="D28" s="27"/>
      <c r="E28" s="28"/>
      <c r="F28" s="27"/>
      <c r="G28" s="26"/>
    </row>
    <row r="29" spans="1:7" s="4" customFormat="1" ht="20.100000000000001" customHeight="1">
      <c r="A29" s="25" t="s">
        <v>55</v>
      </c>
      <c r="B29" s="26" t="s">
        <v>56</v>
      </c>
      <c r="C29" s="27"/>
      <c r="D29" s="27"/>
      <c r="E29" s="28"/>
      <c r="F29" s="27"/>
      <c r="G29" s="26"/>
    </row>
  </sheetData>
  <mergeCells count="9">
    <mergeCell ref="B26:G26"/>
    <mergeCell ref="B27:G27"/>
    <mergeCell ref="B28:G28"/>
    <mergeCell ref="B29:G29"/>
    <mergeCell ref="A1:G1"/>
    <mergeCell ref="A22:G22"/>
    <mergeCell ref="A23:G23"/>
    <mergeCell ref="A24:G24"/>
    <mergeCell ref="B25:G25"/>
  </mergeCells>
  <phoneticPr fontId="13" type="noConversion"/>
  <printOptions horizontalCentered="1"/>
  <pageMargins left="0.25138888888888899" right="0.25138888888888899" top="0.75138888888888899" bottom="0.75138888888888899" header="0.29861111111111099" footer="0.29861111111111099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贾琪峰</cp:lastModifiedBy>
  <dcterms:created xsi:type="dcterms:W3CDTF">2023-11-21T05:09:00Z</dcterms:created>
  <dcterms:modified xsi:type="dcterms:W3CDTF">2024-01-10T02:39:17Z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92F6BE572DFE4A0ABACD94306FCFFA0E_13</vt:lpwstr>
  </property>
  <property fmtid="{D5CDD505-2E9C-101B-9397-08002B2CF9AE}" pid="3" name="KSOProductBuildVer">
    <vt:lpwstr>2052-12.1.0.16120</vt:lpwstr>
  </property>
</Properties>
</file>