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ellimages.xml" ContentType="application/vnd.wps-officedocument.cellim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060"/>
  </bookViews>
  <sheets>
    <sheet name="Sheet1" sheetId="1" r:id="rId1"/>
  </sheets>
  <definedNames>
    <definedName name="_xlnm.Print_Area" localSheetId="0">Sheet1!$A$1:$I$25</definedName>
    <definedName name="_xlnm.Print_Titles" localSheetId="0">Sheet1!$1:$3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ellimages.xml><?xml version="1.0" encoding="utf-8"?>
<etc:cellImages xmlns:xdr="http://schemas.openxmlformats.org/drawingml/2006/spreadsheetDrawing" xmlns:r="http://schemas.openxmlformats.org/officeDocument/2006/relationships" xmlns:a="http://schemas.openxmlformats.org/drawingml/2006/main" xmlns:etc="http://www.wps.cn/officeDocument/2017/etCustomData">
  <etc:cellImage>
    <xdr:pic>
      <xdr:nvPicPr>
        <xdr:cNvPr id="2" name="ID_24AFE551C77245D18531A8D40A63DF59"/>
        <xdr:cNvPicPr>
          <a:picLocks noChangeAspect="1"/>
        </xdr:cNvPicPr>
      </xdr:nvPicPr>
      <xdr:blipFill>
        <a:blip r:embed="rId1"/>
        <a:stretch>
          <a:fillRect/>
        </a:stretch>
      </xdr:blipFill>
      <xdr:spPr>
        <a:xfrm>
          <a:off x="4652010" y="1352550"/>
          <a:ext cx="8886825" cy="4591050"/>
        </a:xfrm>
        <a:prstGeom prst="rect">
          <a:avLst/>
        </a:prstGeom>
        <a:noFill/>
        <a:ln w="9525">
          <a:noFill/>
        </a:ln>
      </xdr:spPr>
    </xdr:pic>
  </etc:cellImage>
  <etc:cellImage>
    <xdr:pic>
      <xdr:nvPicPr>
        <xdr:cNvPr id="3" name="ID_954A80573AD14C7DB21ED7AE8A49908D"/>
        <xdr:cNvPicPr>
          <a:picLocks noChangeAspect="1"/>
        </xdr:cNvPicPr>
      </xdr:nvPicPr>
      <xdr:blipFill>
        <a:blip r:embed="rId2"/>
        <a:stretch>
          <a:fillRect/>
        </a:stretch>
      </xdr:blipFill>
      <xdr:spPr>
        <a:xfrm>
          <a:off x="4594225" y="5384800"/>
          <a:ext cx="6372225" cy="4010025"/>
        </a:xfrm>
        <a:prstGeom prst="rect">
          <a:avLst/>
        </a:prstGeom>
        <a:noFill/>
        <a:ln w="9525">
          <a:noFill/>
        </a:ln>
      </xdr:spPr>
    </xdr:pic>
  </etc:cellImage>
  <etc:cellImage>
    <xdr:pic>
      <xdr:nvPicPr>
        <xdr:cNvPr id="4" name="ID_236B591EBFE94A56AE1120689E845230"/>
        <xdr:cNvPicPr>
          <a:picLocks noChangeAspect="1"/>
        </xdr:cNvPicPr>
      </xdr:nvPicPr>
      <xdr:blipFill>
        <a:blip r:embed="rId3"/>
        <a:stretch>
          <a:fillRect/>
        </a:stretch>
      </xdr:blipFill>
      <xdr:spPr>
        <a:xfrm>
          <a:off x="4594225" y="8782050"/>
          <a:ext cx="7277100" cy="3600450"/>
        </a:xfrm>
        <a:prstGeom prst="rect">
          <a:avLst/>
        </a:prstGeom>
        <a:noFill/>
        <a:ln w="9525">
          <a:noFill/>
        </a:ln>
      </xdr:spPr>
    </xdr:pic>
  </etc:cellImage>
  <etc:cellImage>
    <xdr:pic>
      <xdr:nvPicPr>
        <xdr:cNvPr id="20" name="ID_60EF1F1989E44990AD1A6605373D1F27"/>
        <xdr:cNvPicPr>
          <a:picLocks noChangeAspect="1"/>
        </xdr:cNvPicPr>
      </xdr:nvPicPr>
      <xdr:blipFill>
        <a:blip r:embed="rId4"/>
        <a:stretch>
          <a:fillRect/>
        </a:stretch>
      </xdr:blipFill>
      <xdr:spPr>
        <a:xfrm>
          <a:off x="4890135" y="20040600"/>
          <a:ext cx="3076575" cy="1428750"/>
        </a:xfrm>
        <a:prstGeom prst="rect">
          <a:avLst/>
        </a:prstGeom>
        <a:noFill/>
        <a:ln w="9525">
          <a:noFill/>
        </a:ln>
      </xdr:spPr>
    </xdr:pic>
  </etc:cellImage>
  <etc:cellImage>
    <xdr:pic>
      <xdr:nvPicPr>
        <xdr:cNvPr id="21" name="ID_2169B64850F24684B5EBB64358226CFC"/>
        <xdr:cNvPicPr>
          <a:picLocks noChangeAspect="1"/>
        </xdr:cNvPicPr>
      </xdr:nvPicPr>
      <xdr:blipFill>
        <a:blip r:embed="rId5"/>
        <a:stretch>
          <a:fillRect/>
        </a:stretch>
      </xdr:blipFill>
      <xdr:spPr>
        <a:xfrm>
          <a:off x="4594225" y="23812500"/>
          <a:ext cx="6315075" cy="4124325"/>
        </a:xfrm>
        <a:prstGeom prst="rect">
          <a:avLst/>
        </a:prstGeom>
        <a:noFill/>
        <a:ln w="9525">
          <a:noFill/>
        </a:ln>
      </xdr:spPr>
    </xdr:pic>
  </etc:cellImage>
  <etc:cellImage>
    <xdr:pic>
      <xdr:nvPicPr>
        <xdr:cNvPr id="22" name="ID_BEC41E795913491F977D99F6E2BE488D"/>
        <xdr:cNvPicPr>
          <a:picLocks noChangeAspect="1"/>
        </xdr:cNvPicPr>
      </xdr:nvPicPr>
      <xdr:blipFill>
        <a:blip r:embed="rId6"/>
        <a:stretch>
          <a:fillRect/>
        </a:stretch>
      </xdr:blipFill>
      <xdr:spPr>
        <a:xfrm>
          <a:off x="4594225" y="29013150"/>
          <a:ext cx="5991225" cy="3190875"/>
        </a:xfrm>
        <a:prstGeom prst="rect">
          <a:avLst/>
        </a:prstGeom>
        <a:noFill/>
        <a:ln w="9525">
          <a:noFill/>
        </a:ln>
      </xdr:spPr>
    </xdr:pic>
  </etc:cellImage>
  <etc:cellImage>
    <xdr:pic>
      <xdr:nvPicPr>
        <xdr:cNvPr id="23" name="ID_58B72C92CAE5433BAA48DF2FEB1D494C"/>
        <xdr:cNvPicPr>
          <a:picLocks noChangeAspect="1"/>
        </xdr:cNvPicPr>
      </xdr:nvPicPr>
      <xdr:blipFill>
        <a:blip r:embed="rId7"/>
        <a:stretch>
          <a:fillRect/>
        </a:stretch>
      </xdr:blipFill>
      <xdr:spPr>
        <a:xfrm>
          <a:off x="4947285" y="36042600"/>
          <a:ext cx="2257425" cy="1771650"/>
        </a:xfrm>
        <a:prstGeom prst="rect">
          <a:avLst/>
        </a:prstGeom>
        <a:noFill/>
        <a:ln w="9525">
          <a:noFill/>
        </a:ln>
      </xdr:spPr>
    </xdr:pic>
  </etc:cellImage>
  <etc:cellImage>
    <xdr:pic>
      <xdr:nvPicPr>
        <xdr:cNvPr id="24" name="ID_68D7342B5FA147A2BC3B7651A28C36D2"/>
        <xdr:cNvPicPr>
          <a:picLocks noChangeAspect="1"/>
        </xdr:cNvPicPr>
      </xdr:nvPicPr>
      <xdr:blipFill>
        <a:blip r:embed="rId8"/>
        <a:stretch>
          <a:fillRect/>
        </a:stretch>
      </xdr:blipFill>
      <xdr:spPr>
        <a:xfrm>
          <a:off x="4594225" y="39414450"/>
          <a:ext cx="4410075" cy="3324225"/>
        </a:xfrm>
        <a:prstGeom prst="rect">
          <a:avLst/>
        </a:prstGeom>
        <a:noFill/>
        <a:ln w="9525">
          <a:noFill/>
        </a:ln>
      </xdr:spPr>
    </xdr:pic>
  </etc:cellImage>
  <etc:cellImage>
    <xdr:pic>
      <xdr:nvPicPr>
        <xdr:cNvPr id="25" name="ID_E55FF579CD674D6BA9681100812D9873"/>
        <xdr:cNvPicPr>
          <a:picLocks noChangeAspect="1"/>
        </xdr:cNvPicPr>
      </xdr:nvPicPr>
      <xdr:blipFill>
        <a:blip r:embed="rId9"/>
        <a:stretch>
          <a:fillRect/>
        </a:stretch>
      </xdr:blipFill>
      <xdr:spPr>
        <a:xfrm>
          <a:off x="4594225" y="41814750"/>
          <a:ext cx="6410325" cy="4191000"/>
        </a:xfrm>
        <a:prstGeom prst="rect">
          <a:avLst/>
        </a:prstGeom>
        <a:noFill/>
        <a:ln w="9525">
          <a:noFill/>
        </a:ln>
      </xdr:spPr>
    </xdr:pic>
  </etc:cellImage>
  <etc:cellImage>
    <xdr:pic>
      <xdr:nvPicPr>
        <xdr:cNvPr id="26" name="ID_EB04883194F54826BBA6132D5702B08A"/>
        <xdr:cNvPicPr>
          <a:picLocks noChangeAspect="1"/>
        </xdr:cNvPicPr>
      </xdr:nvPicPr>
      <xdr:blipFill>
        <a:blip r:embed="rId10"/>
        <a:stretch>
          <a:fillRect/>
        </a:stretch>
      </xdr:blipFill>
      <xdr:spPr>
        <a:xfrm>
          <a:off x="4594225" y="57416700"/>
          <a:ext cx="3286125" cy="3505200"/>
        </a:xfrm>
        <a:prstGeom prst="rect">
          <a:avLst/>
        </a:prstGeom>
        <a:noFill/>
        <a:ln w="9525">
          <a:noFill/>
        </a:ln>
      </xdr:spPr>
    </xdr:pic>
  </etc:cellImage>
  <etc:cellImage>
    <xdr:pic>
      <xdr:nvPicPr>
        <xdr:cNvPr id="27" name="ID_920B4A62509447688D3C81DB71BD2BF5"/>
        <xdr:cNvPicPr>
          <a:picLocks noChangeAspect="1"/>
        </xdr:cNvPicPr>
      </xdr:nvPicPr>
      <xdr:blipFill>
        <a:blip r:embed="rId11"/>
        <a:stretch>
          <a:fillRect/>
        </a:stretch>
      </xdr:blipFill>
      <xdr:spPr>
        <a:xfrm>
          <a:off x="4594225" y="67818000"/>
          <a:ext cx="4514850" cy="2266950"/>
        </a:xfrm>
        <a:prstGeom prst="rect">
          <a:avLst/>
        </a:prstGeom>
        <a:noFill/>
        <a:ln w="9525">
          <a:noFill/>
        </a:ln>
      </xdr:spPr>
    </xdr:pic>
  </etc:cellImage>
  <etc:cellImage>
    <xdr:pic>
      <xdr:nvPicPr>
        <xdr:cNvPr id="28" name="ID_0DFFD2DEFD624B52AF5471178ABFC300"/>
        <xdr:cNvPicPr>
          <a:picLocks noChangeAspect="1"/>
        </xdr:cNvPicPr>
      </xdr:nvPicPr>
      <xdr:blipFill>
        <a:blip r:embed="rId12"/>
        <a:stretch>
          <a:fillRect/>
        </a:stretch>
      </xdr:blipFill>
      <xdr:spPr>
        <a:xfrm>
          <a:off x="4594225" y="73018650"/>
          <a:ext cx="8020050" cy="4305300"/>
        </a:xfrm>
        <a:prstGeom prst="rect">
          <a:avLst/>
        </a:prstGeom>
        <a:noFill/>
        <a:ln w="9525">
          <a:noFill/>
        </a:ln>
      </xdr:spPr>
    </xdr:pic>
  </etc:cellImage>
  <etc:cellImage>
    <xdr:pic>
      <xdr:nvPicPr>
        <xdr:cNvPr id="29" name="ID_4F60AAD939324B34889944B2E3C7F196"/>
        <xdr:cNvPicPr>
          <a:picLocks noChangeAspect="1"/>
        </xdr:cNvPicPr>
      </xdr:nvPicPr>
      <xdr:blipFill>
        <a:blip r:embed="rId13"/>
        <a:stretch>
          <a:fillRect/>
        </a:stretch>
      </xdr:blipFill>
      <xdr:spPr>
        <a:xfrm>
          <a:off x="4594225" y="77133450"/>
          <a:ext cx="4019550" cy="3171825"/>
        </a:xfrm>
        <a:prstGeom prst="rect">
          <a:avLst/>
        </a:prstGeom>
        <a:noFill/>
        <a:ln w="9525">
          <a:noFill/>
        </a:ln>
      </xdr:spPr>
    </xdr:pic>
  </etc:cellImage>
</etc:cellImages>
</file>

<file path=xl/sharedStrings.xml><?xml version="1.0" encoding="utf-8"?>
<sst xmlns="http://schemas.openxmlformats.org/spreadsheetml/2006/main" count="106" uniqueCount="63">
  <si>
    <t>石材采购清单</t>
  </si>
  <si>
    <t>工程名称：常州市建筑科学研究院集团股份有限公司检验检测总部建设项目办公区装饰装修分包工程</t>
  </si>
  <si>
    <t>序号</t>
  </si>
  <si>
    <t>材料名称</t>
  </si>
  <si>
    <t>材料编号</t>
  </si>
  <si>
    <t>规格/产品描述</t>
  </si>
  <si>
    <t>样品照片</t>
  </si>
  <si>
    <t>厚度</t>
  </si>
  <si>
    <t>单位</t>
  </si>
  <si>
    <t>数量</t>
  </si>
  <si>
    <t>备注</t>
  </si>
  <si>
    <t>灰白条纹色石材</t>
  </si>
  <si>
    <t>ST-01</t>
  </si>
  <si>
    <t>表面：抛光面 规格说明：防火等级 A 级 规格尺寸：1600*3200*25mm（根据图纸尺寸裁切）偏差长度 0-1.0 宽度 0-1.0 厚度+1.0--2.0
吸水率：1.31% 压缩强度：100.81MPa 弯曲强度：22.32MPa 耐磨性：25mm 莫氏硬度：5 线性硬膨胀：5.0x10  -6/℃ 裂纹 不允许 石材进场前需进行六面封闭处理和加强处理缺棱(长度不超过
8mm,宽度不超过 3mm,每米长允许个数 0（个），不允许缺角(沿板材边长顺延方向,长度 s3mm,宽度 S3mm,每块板允许个数 0（个)</t>
  </si>
  <si>
    <t>25厚</t>
  </si>
  <si>
    <t>㎡</t>
  </si>
  <si>
    <t>意大利白木纹石材</t>
  </si>
  <si>
    <t>ST-02</t>
  </si>
  <si>
    <t>表面：抛光面 规格说明：防火等级 A 级 规格尺寸：偏差长度 0-1.0 宽度 0-1.0 厚度+1.0--2.0 吸水率：1.31% 压缩强度：62MPa 弯曲强度：11.3MPa 耐磨性：25mm 莫氏硬度：4 线性硬膨胀：5.0x10 -6/℃ 裂纹 不允许 石材进场前需进行六面封闭处理和加强处理缺棱(长度不超过
8mm,宽度不超过 3mm,每米长允许个数 0（个），不允许缺角(沿板材边长顺延方向,长度 s3mm,宽度 S3mm,每块板允许个数 0（个)</t>
  </si>
  <si>
    <t>灰色石材</t>
  </si>
  <si>
    <t>ST-03</t>
  </si>
  <si>
    <t>表面：抛光面 规格说明：防火等级 A 级 规格尺寸：偏差长度 0-1.0 宽度 0-1.0 厚度+1.0--2.0 吸水率：1.31% 压缩强度：62MPa 弯曲强度：11.3MPa 耐磨性：25mm 莫氏硬度：4 线性硬膨胀：5.0x10 -6/℃ 外照射指数：0.7 裂纹 不允许 石材进场前需进行六面封闭处理和加强处
理缺棱(长度不超过 8mm,宽度不超过 3mm,每米长允许个数（个）不允许缺角(沿板材边长顺延方向,长度 s3mm,宽度 S3mm,每块板允许个数（个) 不允许色斑(面积不超过 6cm2 每块板允许个数(个) )面积不超过 2cm2 不计 不允许砂眼(直径2m以下,每块板允许个数(个) )10 |镜面板材镜向光泽值 不允许</t>
  </si>
  <si>
    <t>20厚</t>
  </si>
  <si>
    <t>灰色石材，弧形</t>
  </si>
  <si>
    <t>ST-04</t>
  </si>
  <si>
    <t>表面：抛光面 规格说明：防火等级A级 规格尺寸：偏差长度0-1.0 宽度0-1.0 厚度+1.0--2.0 吸水率： 0.28% 弯曲度： 8MPa 放射性 内照射指数： 0.2 外照射指数：0.7 裂纹 不允许 石材进场前需进行六面封闭处理和加强处理缺棱(长度不超过8mm,宽度不超过3mm,每米长允许个数（个）不允许缺角(沿板材边长顺延方向,长度s3mm,宽度S3mm,每块板允许个数（个) 不允许色斑(面积不超过6cm2每块板允许个数(个) )面积不超过2cm2不计 不允许砂眼(直径2m以下,每块板允许个数(个) )10 |镜面板材镜向光泽值 不允许</t>
  </si>
  <si>
    <t>深色石材</t>
  </si>
  <si>
    <t>ST-05，ST-07,ST-19</t>
  </si>
  <si>
    <t>表面：抛光面 规格说明：防火等级 A 级 规格尺寸：偏差长度 0-1.0 宽度 0-1.0 厚度+1.0--2.0
吸水率：1.31% 压缩强度：62MPa 弯曲强度：11.3MPa 耐磨性：25mm 莫氏硬度：4 线性硬膨胀：5.0x10 -6/℃ 外照射指数：0.7 裂纹 不允许 石材进场前需进行六面封闭处理和加强处理缺棱(长度不超过 8mm,宽度不超过 3mm,每米长允许个数（个）不允许缺角(沿板材边长顺延方向,长度 s3mm,宽度 S3mm,每块板允许个数（个) 不允许色斑(面积不超过 6cm2 每块板允许个数(个) )面积不超过 2cm2 不计 不允许砂眼(直径2m以下,每块板允许个数(个) )10 |镜面板材镜向光泽值 不允许</t>
  </si>
  <si>
    <t>米白色石材</t>
  </si>
  <si>
    <t>ST-06，ST-14</t>
  </si>
  <si>
    <t>表面：抛光面 规格说明：防火等级 A 级 规格尺寸：偏差长度 0-1.0 宽度 0-1.0 厚度+1.0--2.0
吸水率：1.31% 压缩强度：62MPa 弯曲强度：11.3MPa 耐磨性：25mm 莫氏硬度：4 线性硬膨胀：5.0x10 -6/℃ 外照射指数：0.7 裂纹 不允许 石材进场前需进行六面封闭处理和加强处理缺棱(长度不超过 8mm,宽度不超过 3mm,每米长允许个数（个）不允许缺角(沿板材边长顺延方向,长度 s3mm,宽度 S3mm,每块板允许个数（个)不允许色斑(面积不超过6cm2每块板允许个数(个) )面积不超过2cm2不计不允许砂眼(直径 2m 以下,每块板允许个数(个) )10 |镜面板材镜向光泽值 不允许</t>
  </si>
  <si>
    <t>石材（开瓦楞槽）</t>
  </si>
  <si>
    <t>ST-08</t>
  </si>
  <si>
    <t>水磨石（亚克力棕）</t>
  </si>
  <si>
    <t>ST-10</t>
  </si>
  <si>
    <t>表面：抛光面 规格说明：防火等级 A 级 规格尺寸：偏差长度 0-1.0 宽度 0-1.0 厚度+1.0--2.0
吸水率：1.22% 体积密度：2.52压缩强度：88MPa 弯曲强度：12.9MPa 耐磨性：23.5mm 莫氏硬度：5 耐污染性：耐污值总和50 最大污迹深度0.06</t>
  </si>
  <si>
    <t>浅灰色石材,挡水条</t>
  </si>
  <si>
    <t>ST-11、ST-16</t>
  </si>
  <si>
    <t>表面：抛光面
规格说明：防火等级 A 级 规格尺寸：偏差长度 0-1.0 宽度 0-1.0 厚度+1.0--2.0 吸水率：1.31% 压缩强度：62MPa 弯曲强度：11.3MPa 耐磨性：25mm 莫氏硬度：4 线性硬膨胀：5.0x10
-6/℃ 外照射指数：0.7 裂纹 不允许 石材进场前需进行六面封闭处理和加强处理缺棱(长度不超过 8mm,宽度不超过 3mm,每米长允许个数（个）不允许缺角(沿板材边长顺延方向,长度 s3mm,宽度 S3mm,每块板允许个数（个) 不允许色斑(面积不超过 6cm2 每块板允许个数(个) )面积不超过 2cm2 不计 不允许砂眼(直径2m以下,每块板允许个数(个) )10 |镜面板材镜向光泽值 不允许</t>
  </si>
  <si>
    <t>m</t>
  </si>
  <si>
    <t>浅灰色石材，抽槽板</t>
  </si>
  <si>
    <t>浅灰色石材</t>
  </si>
  <si>
    <t>石材</t>
  </si>
  <si>
    <t>ST-12</t>
  </si>
  <si>
    <t>表面：抛光面 规格说明：防火等级 A 级 规格尺寸：偏差长度 0-1.0 宽度 0-1.0 厚度+1.0--2.0
吸水率：1.31% 压缩强度：62MPa 弯曲强度：11.3MPa 耐磨性：25mm 莫氏硬度：4 线性硬膨胀：5.0x10 -6/℃ 外照射指数：0.7 裂纹 不允许 石材进场前需进行六面封闭处理和加强处理缺棱(长度不超过 8mm,宽度不超过 3mm,每米长允许个数（个）不允许缺角(沿板材边长顺延方向,长度 s3mm,宽度 S3mm,每块板允许个数（个) 不允许色斑(面积不超过 6cm2 每块板允许个数(个) )面积不超过 2cm2 不计 不允许砂眼(直径 2m 以下,每块板允许个数(个) )10 |镜面板材镜向光泽值 不
允许</t>
  </si>
  <si>
    <t>石材，弧形</t>
  </si>
  <si>
    <t>石材（错缝拉5*5mm槽)</t>
  </si>
  <si>
    <t>ST-13</t>
  </si>
  <si>
    <t>木纹石材</t>
  </si>
  <si>
    <t>ST-15，ST-18</t>
  </si>
  <si>
    <t>表面：抛光面 规格说明：防火等级 A 级 规格尺寸：偏差长度 0-1.0 宽度 0-1.0 厚度+1.0--2.0
吸水率：1.31% 压缩强度：100.81MPa 弯曲强度：22.32MPa 耐磨性：25mm 莫氏硬度：5 线性硬膨胀：5.0x10 -6/℃ 外照射指数：0.7 裂纹 不允许 石材进场前需进行六面封闭处理和加强处理缺棱(长度不超过 8mm,宽度不超过 3mm,每米长允许个数（个）不允许缺角(沿板材边长顺延方向,长度 s3mm,宽度 S3mm,每块板允许个数（个) 不允许色斑(面积不超过 6cm2 每块板允许个数(个) )面积不超过 2cm2 不计 不允许砂眼(直径2m以下,每块板允许个数(个) )10 |镜面板材镜向光泽值 不允许</t>
  </si>
  <si>
    <t>黑色石材</t>
  </si>
  <si>
    <t>ST-17</t>
  </si>
  <si>
    <t>表面：抛光面 规格说明：防火等级A级 规格尺寸：偏差长度0-1.0 宽度0-1.0 厚度+1.0--2.0 吸水率： 0.28% 弯曲度： 8MPa 放射性 内照射指数： 0.2 外照射指数：0.7 裂纹 不允许 石材进场前需进行六面封闭处理和加强处理缺棱(长度不超8mm,宽度不超过3mm,每米长允许个数（个）不允许缺角(沿板材边长顺延方向,长度s3mm,宽度S3mm,每块板允许个数（个) 不允许色斑(面积不超过6cm2每块板允许个数(个) )面积不超过2cm2不计 不允许砂眼(直径2m以下,每块板允许个数(个) )10 |镜面板材镜向光泽值 不允许</t>
  </si>
  <si>
    <t>黑色石材，挡水条</t>
  </si>
  <si>
    <t>黑色石材,抽槽板</t>
  </si>
  <si>
    <t>台下盆加工</t>
  </si>
  <si>
    <t>个</t>
  </si>
  <si>
    <t>石材背栓件</t>
  </si>
  <si>
    <t>含石材背面开孔</t>
  </si>
  <si>
    <t>套</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</si>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</sst>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b/>
      <sz val="10"/>
      <color theme="1"/>
      <name val="微软雅黑"/>
      <charset val="134"/>
    </font>
    <font>
      <sz val="10"/>
      <color theme="1"/>
      <name val="宋体"/>
      <charset val="134"/>
      <scheme val="minor"/>
    </font>
    <font>
      <b/>
      <sz val="10"/>
      <color theme="1"/>
      <name val="宋体"/>
      <charset val="134"/>
      <scheme val="minor"/>
    </font>
    <font>
      <b/>
      <sz val="20"/>
      <color theme="1"/>
      <name val="宋体"/>
      <charset val="134"/>
      <scheme val="minor"/>
    </font>
    <font>
      <sz val="9"/>
      <color theme="1"/>
      <name val="宋体"/>
      <charset val="134"/>
      <scheme val="minor"/>
    </font>
    <font>
      <sz val="10"/>
      <color theme="1"/>
      <name val="宋体"/>
      <charset val="134"/>
    </font>
    <font>
      <sz val="10"/>
      <color rgb="FF000000"/>
      <name val="宋体"/>
      <charset val="134"/>
    </font>
    <font>
      <b/>
      <sz val="14"/>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theme="0"/>
        <bgColor indexed="64"/>
      </patternFill>
    </fill>
    <fill>
      <patternFill patternType="solid">
        <fgColor theme="0" tint="-0.34998626667073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4" borderId="6"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7" applyNumberFormat="0" applyFill="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6" fillId="0" borderId="0" applyNumberFormat="0" applyFill="0" applyBorder="0" applyAlignment="0" applyProtection="0">
      <alignment vertical="center"/>
    </xf>
    <xf numFmtId="0" fontId="17" fillId="5" borderId="9" applyNumberFormat="0" applyAlignment="0" applyProtection="0">
      <alignment vertical="center"/>
    </xf>
    <xf numFmtId="0" fontId="18" fillId="6" borderId="10" applyNumberFormat="0" applyAlignment="0" applyProtection="0">
      <alignment vertical="center"/>
    </xf>
    <xf numFmtId="0" fontId="19" fillId="6" borderId="9" applyNumberFormat="0" applyAlignment="0" applyProtection="0">
      <alignment vertical="center"/>
    </xf>
    <xf numFmtId="0" fontId="20" fillId="7" borderId="11" applyNumberFormat="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7" fillId="32" borderId="0" applyNumberFormat="0" applyBorder="0" applyAlignment="0" applyProtection="0">
      <alignment vertical="center"/>
    </xf>
    <xf numFmtId="0" fontId="27" fillId="33" borderId="0" applyNumberFormat="0" applyBorder="0" applyAlignment="0" applyProtection="0">
      <alignment vertical="center"/>
    </xf>
    <xf numFmtId="0" fontId="26" fillId="34" borderId="0" applyNumberFormat="0" applyBorder="0" applyAlignment="0" applyProtection="0">
      <alignment vertical="center"/>
    </xf>
  </cellStyleXfs>
  <cellXfs count="38">
    <xf numFmtId="0" fontId="0" fillId="0" borderId="0" xfId="0">
      <alignment vertical="center"/>
    </xf>
    <xf numFmtId="0" fontId="1" fillId="0" borderId="0" xfId="0" applyFont="1" applyFill="1" applyAlignment="1">
      <alignment horizontal="center" vertical="center" wrapText="1"/>
    </xf>
    <xf numFmtId="0" fontId="2" fillId="2" borderId="0" xfId="0" applyFont="1" applyFill="1" applyAlignment="1">
      <alignment horizontal="center" vertical="center" wrapText="1"/>
    </xf>
    <xf numFmtId="0" fontId="3" fillId="0" borderId="0" xfId="0" applyFont="1" applyFill="1" applyAlignment="1">
      <alignment horizontal="center" vertical="center" wrapText="1"/>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0" fontId="4" fillId="0" borderId="0" xfId="0" applyFont="1" applyFill="1" applyAlignment="1">
      <alignment horizontal="center" vertical="center" wrapText="1"/>
    </xf>
    <xf numFmtId="0" fontId="4" fillId="0" borderId="0" xfId="0" applyFont="1" applyFill="1" applyAlignment="1">
      <alignment horizontal="left" vertical="center" wrapText="1"/>
    </xf>
    <xf numFmtId="0" fontId="3" fillId="0" borderId="0" xfId="0" applyFont="1" applyFill="1" applyAlignment="1">
      <alignment horizontal="left" vertical="center"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0" borderId="2" xfId="0" applyFont="1" applyBorder="1" applyAlignment="1">
      <alignment horizontal="left" vertical="center" wrapText="1"/>
    </xf>
    <xf numFmtId="0" fontId="0" fillId="0" borderId="2" xfId="0" applyBorder="1" applyAlignment="1">
      <alignment horizontal="center" vertical="center" wrapText="1"/>
    </xf>
    <xf numFmtId="0" fontId="5" fillId="0" borderId="2" xfId="0" applyFont="1" applyBorder="1" applyAlignment="1">
      <alignment horizontal="left" vertical="center" wrapText="1"/>
    </xf>
    <xf numFmtId="0" fontId="6" fillId="2" borderId="2" xfId="0" applyNumberFormat="1" applyFont="1" applyFill="1" applyBorder="1" applyAlignment="1" applyProtection="1">
      <alignment horizontal="center" vertical="center" wrapText="1"/>
    </xf>
    <xf numFmtId="0" fontId="5" fillId="0" borderId="1" xfId="0" applyFont="1" applyBorder="1" applyAlignment="1">
      <alignment horizontal="center" vertical="center" wrapText="1"/>
    </xf>
    <xf numFmtId="0" fontId="5" fillId="0" borderId="4" xfId="0" applyFont="1" applyBorder="1" applyAlignment="1">
      <alignment horizontal="center" vertical="center" wrapText="1"/>
    </xf>
    <xf numFmtId="0" fontId="2" fillId="0" borderId="2"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0" fillId="0" borderId="2" xfId="0" applyFill="1" applyBorder="1" applyAlignment="1">
      <alignment horizontal="center" vertical="center" wrapText="1"/>
    </xf>
    <xf numFmtId="0" fontId="5" fillId="0" borderId="2" xfId="0" applyFont="1" applyFill="1" applyBorder="1" applyAlignment="1">
      <alignment horizontal="left" vertical="center" wrapText="1"/>
    </xf>
    <xf numFmtId="0" fontId="6" fillId="0" borderId="2" xfId="0" applyNumberFormat="1" applyFont="1" applyFill="1" applyBorder="1" applyAlignment="1" applyProtection="1">
      <alignment horizontal="center" vertical="center" wrapText="1"/>
    </xf>
    <xf numFmtId="0" fontId="5" fillId="0" borderId="1" xfId="0" applyFont="1" applyFill="1" applyBorder="1" applyAlignment="1">
      <alignment horizontal="left" vertical="center" wrapText="1"/>
    </xf>
    <xf numFmtId="0" fontId="5" fillId="0" borderId="5" xfId="0" applyFont="1" applyFill="1" applyBorder="1" applyAlignment="1">
      <alignment horizontal="left" vertical="center" wrapText="1"/>
    </xf>
    <xf numFmtId="0" fontId="5" fillId="0" borderId="4" xfId="0" applyFont="1" applyFill="1" applyBorder="1" applyAlignment="1">
      <alignment horizontal="left" vertical="center" wrapText="1"/>
    </xf>
    <xf numFmtId="0" fontId="0" fillId="0" borderId="2" xfId="0" applyFont="1" applyFill="1" applyBorder="1" applyAlignment="1">
      <alignment horizontal="center" vertical="center" wrapText="1"/>
    </xf>
    <xf numFmtId="0" fontId="7" fillId="0" borderId="2" xfId="0" applyFont="1" applyFill="1" applyBorder="1" applyAlignment="1">
      <alignment vertical="center"/>
    </xf>
    <xf numFmtId="0" fontId="5" fillId="0" borderId="1"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7" fillId="0" borderId="1" xfId="0" applyFont="1" applyFill="1" applyBorder="1" applyAlignment="1">
      <alignment vertical="center"/>
    </xf>
    <xf numFmtId="0" fontId="5" fillId="0" borderId="4"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0" fillId="0" borderId="2" xfId="0" applyNumberFormat="1" applyFont="1" applyFill="1" applyBorder="1" applyAlignment="1">
      <alignment horizontal="center" vertical="center"/>
    </xf>
    <xf numFmtId="0" fontId="3" fillId="0" borderId="2" xfId="0" applyFont="1" applyFill="1" applyBorder="1" applyAlignment="1">
      <alignment horizontal="center" vertical="center" wrapText="1"/>
    </xf>
    <xf numFmtId="0" fontId="8" fillId="0" borderId="2" xfId="0" applyFont="1" applyFill="1" applyBorder="1" applyAlignment="1">
      <alignment horizontal="left" vertical="center" wrapText="1"/>
    </xf>
    <xf numFmtId="0" fontId="0" fillId="0" borderId="2"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cellimages.xml.rels><?xml version="1.0" encoding="UTF-8" standalone="yes"?>
<Relationships xmlns="http://schemas.openxmlformats.org/package/2006/relationships"><Relationship Id="rId9" Type="http://schemas.openxmlformats.org/officeDocument/2006/relationships/image" Target="media/image9.png"/><Relationship Id="rId8" Type="http://schemas.openxmlformats.org/officeDocument/2006/relationships/image" Target="media/image8.png"/><Relationship Id="rId7" Type="http://schemas.openxmlformats.org/officeDocument/2006/relationships/image" Target="media/image7.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3" Type="http://schemas.openxmlformats.org/officeDocument/2006/relationships/image" Target="media/image3.png"/><Relationship Id="rId2" Type="http://schemas.openxmlformats.org/officeDocument/2006/relationships/image" Target="media/image2.png"/><Relationship Id="rId13" Type="http://schemas.openxmlformats.org/officeDocument/2006/relationships/image" Target="media/image13.png"/><Relationship Id="rId12" Type="http://schemas.openxmlformats.org/officeDocument/2006/relationships/image" Target="media/image12.png"/><Relationship Id="rId11" Type="http://schemas.openxmlformats.org/officeDocument/2006/relationships/image" Target="media/image11.png"/><Relationship Id="rId10" Type="http://schemas.openxmlformats.org/officeDocument/2006/relationships/image" Target="media/image10.png"/><Relationship Id="rId1" Type="http://schemas.openxmlformats.org/officeDocument/2006/relationships/image" Target="media/image1.png"/></Relationships>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www.wps.cn/officeDocument/2020/cellImage" Target="cellimag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5"/>
  <sheetViews>
    <sheetView tabSelected="1" view="pageBreakPreview" zoomScale="85" zoomScaleNormal="70" workbookViewId="0">
      <pane ySplit="3" topLeftCell="A4" activePane="bottomLeft" state="frozen"/>
      <selection/>
      <selection pane="bottomLeft" activeCell="A1" sqref="A1:I25"/>
    </sheetView>
  </sheetViews>
  <sheetFormatPr defaultColWidth="9" defaultRowHeight="12"/>
  <cols>
    <col min="1" max="1" width="5.25" style="4" customWidth="1"/>
    <col min="2" max="2" width="17.5185185185185" style="5" customWidth="1"/>
    <col min="3" max="3" width="8.75" style="4" customWidth="1"/>
    <col min="4" max="4" width="39.1296296296296" style="4" customWidth="1"/>
    <col min="5" max="5" width="12.287037037037" style="4" customWidth="1"/>
    <col min="6" max="6" width="7.97222222222222" style="4" customWidth="1"/>
    <col min="7" max="7" width="7.0462962962963" style="4" customWidth="1"/>
    <col min="8" max="8" width="10.1851851851852" style="4" customWidth="1"/>
    <col min="9" max="9" width="8.87962962962963" style="4" customWidth="1"/>
    <col min="10" max="16384" width="9" style="4"/>
  </cols>
  <sheetData>
    <row r="1" ht="30" customHeight="1" spans="1:9">
      <c r="A1" s="6" t="s">
        <v>0</v>
      </c>
      <c r="B1" s="7"/>
      <c r="C1" s="6"/>
      <c r="D1" s="6"/>
      <c r="E1" s="6"/>
      <c r="F1" s="6"/>
      <c r="G1" s="6"/>
      <c r="H1" s="6"/>
      <c r="I1" s="6"/>
    </row>
    <row r="2" ht="25" customHeight="1" spans="1:9">
      <c r="A2" s="8" t="s">
        <v>1</v>
      </c>
      <c r="B2" s="8"/>
      <c r="C2" s="8"/>
      <c r="D2" s="8"/>
      <c r="E2" s="8"/>
      <c r="F2" s="8"/>
      <c r="G2" s="8"/>
      <c r="H2" s="8"/>
      <c r="I2" s="8"/>
    </row>
    <row r="3" s="1" customFormat="1" ht="38" customHeight="1" spans="1:9">
      <c r="A3" s="9" t="s">
        <v>2</v>
      </c>
      <c r="B3" s="9" t="s">
        <v>3</v>
      </c>
      <c r="C3" s="9" t="s">
        <v>4</v>
      </c>
      <c r="D3" s="9" t="s">
        <v>5</v>
      </c>
      <c r="E3" s="10" t="s">
        <v>6</v>
      </c>
      <c r="F3" s="10" t="s">
        <v>7</v>
      </c>
      <c r="G3" s="11" t="s">
        <v>8</v>
      </c>
      <c r="H3" s="11" t="s">
        <v>9</v>
      </c>
      <c r="I3" s="9" t="s">
        <v>10</v>
      </c>
    </row>
    <row r="4" s="2" customFormat="1" ht="119" customHeight="1" spans="1:9">
      <c r="A4" s="12">
        <v>1</v>
      </c>
      <c r="B4" s="13" t="s">
        <v>11</v>
      </c>
      <c r="C4" s="14" t="s">
        <v>12</v>
      </c>
      <c r="D4" s="15" t="s">
        <v>13</v>
      </c>
      <c r="E4" s="14" t="str">
        <f>_xlfn.DISPIMG("ID_24AFE551C77245D18531A8D40A63DF59",1)</f>
        <v>=DISPIMG("ID_24AFE551C77245D18531A8D40A63DF59",1)</v>
      </c>
      <c r="F4" s="16" t="s">
        <v>14</v>
      </c>
      <c r="G4" s="16" t="s">
        <v>15</v>
      </c>
      <c r="H4" s="16">
        <v>1348.22</v>
      </c>
      <c r="I4" s="16"/>
    </row>
    <row r="5" s="2" customFormat="1" ht="105" customHeight="1" spans="1:9">
      <c r="A5" s="12">
        <v>2</v>
      </c>
      <c r="B5" s="13" t="s">
        <v>16</v>
      </c>
      <c r="C5" s="14" t="s">
        <v>17</v>
      </c>
      <c r="D5" s="15" t="s">
        <v>18</v>
      </c>
      <c r="E5" s="14" t="str">
        <f>_xlfn.DISPIMG("ID_954A80573AD14C7DB21ED7AE8A49908D",1)</f>
        <v>=DISPIMG("ID_954A80573AD14C7DB21ED7AE8A49908D",1)</v>
      </c>
      <c r="F5" s="16" t="s">
        <v>14</v>
      </c>
      <c r="G5" s="16" t="s">
        <v>15</v>
      </c>
      <c r="H5" s="16">
        <v>839.08</v>
      </c>
      <c r="I5" s="16"/>
    </row>
    <row r="6" s="2" customFormat="1" ht="75" customHeight="1" spans="1:9">
      <c r="A6" s="12">
        <v>3</v>
      </c>
      <c r="B6" s="13" t="s">
        <v>19</v>
      </c>
      <c r="C6" s="14" t="s">
        <v>20</v>
      </c>
      <c r="D6" s="17" t="s">
        <v>21</v>
      </c>
      <c r="E6" s="14" t="str">
        <f>_xlfn.DISPIMG("ID_236B591EBFE94A56AE1120689E845230",1)</f>
        <v>=DISPIMG("ID_236B591EBFE94A56AE1120689E845230",1)</v>
      </c>
      <c r="F6" s="16" t="s">
        <v>22</v>
      </c>
      <c r="G6" s="16" t="s">
        <v>15</v>
      </c>
      <c r="H6" s="16">
        <v>389.19</v>
      </c>
      <c r="I6" s="16"/>
    </row>
    <row r="7" s="2" customFormat="1" ht="76" customHeight="1" spans="1:9">
      <c r="A7" s="12">
        <v>4</v>
      </c>
      <c r="B7" s="13" t="s">
        <v>23</v>
      </c>
      <c r="C7" s="14" t="s">
        <v>20</v>
      </c>
      <c r="D7" s="18"/>
      <c r="E7" s="14" t="str">
        <f>_xlfn.DISPIMG("ID_236B591EBFE94A56AE1120689E845230",1)</f>
        <v>=DISPIMG("ID_236B591EBFE94A56AE1120689E845230",1)</v>
      </c>
      <c r="F7" s="16" t="s">
        <v>22</v>
      </c>
      <c r="G7" s="16" t="s">
        <v>15</v>
      </c>
      <c r="H7" s="16">
        <v>65.28</v>
      </c>
      <c r="I7" s="16"/>
    </row>
    <row r="8" s="3" customFormat="1" ht="134" customHeight="1" spans="1:9">
      <c r="A8" s="12">
        <v>5</v>
      </c>
      <c r="B8" s="13" t="s">
        <v>19</v>
      </c>
      <c r="C8" s="14" t="s">
        <v>24</v>
      </c>
      <c r="D8" s="15" t="s">
        <v>25</v>
      </c>
      <c r="E8" s="14" t="str">
        <f>_xlfn.DISPIMG("ID_60EF1F1989E44990AD1A6605373D1F27",1)</f>
        <v>=DISPIMG("ID_60EF1F1989E44990AD1A6605373D1F27",1)</v>
      </c>
      <c r="F8" s="16" t="s">
        <v>22</v>
      </c>
      <c r="G8" s="16" t="s">
        <v>15</v>
      </c>
      <c r="H8" s="19">
        <v>22.72</v>
      </c>
      <c r="I8" s="35"/>
    </row>
    <row r="9" s="3" customFormat="1" ht="148" customHeight="1" spans="1:9">
      <c r="A9" s="12">
        <v>6</v>
      </c>
      <c r="B9" s="20" t="s">
        <v>26</v>
      </c>
      <c r="C9" s="21" t="s">
        <v>27</v>
      </c>
      <c r="D9" s="22" t="s">
        <v>28</v>
      </c>
      <c r="E9" s="21" t="str">
        <f>_xlfn.DISPIMG("ID_2169B64850F24684B5EBB64358226CFC",1)</f>
        <v>=DISPIMG("ID_2169B64850F24684B5EBB64358226CFC",1)</v>
      </c>
      <c r="F9" s="23" t="s">
        <v>22</v>
      </c>
      <c r="G9" s="23" t="s">
        <v>15</v>
      </c>
      <c r="H9" s="19">
        <v>297.2</v>
      </c>
      <c r="I9" s="35"/>
    </row>
    <row r="10" s="3" customFormat="1" ht="150" customHeight="1" spans="1:9">
      <c r="A10" s="12">
        <v>7</v>
      </c>
      <c r="B10" s="20" t="s">
        <v>29</v>
      </c>
      <c r="C10" s="21" t="s">
        <v>30</v>
      </c>
      <c r="D10" s="22" t="s">
        <v>31</v>
      </c>
      <c r="E10" s="21" t="str">
        <f>_xlfn.DISPIMG("ID_BEC41E795913491F977D99F6E2BE488D",1)</f>
        <v>=DISPIMG("ID_BEC41E795913491F977D99F6E2BE488D",1)</v>
      </c>
      <c r="F10" s="23" t="s">
        <v>22</v>
      </c>
      <c r="G10" s="23" t="s">
        <v>15</v>
      </c>
      <c r="H10" s="19">
        <v>301.24</v>
      </c>
      <c r="I10" s="35"/>
    </row>
    <row r="11" s="3" customFormat="1" ht="145" customHeight="1" spans="1:9">
      <c r="A11" s="12">
        <v>8</v>
      </c>
      <c r="B11" s="20" t="s">
        <v>32</v>
      </c>
      <c r="C11" s="21" t="s">
        <v>33</v>
      </c>
      <c r="D11" s="22" t="s">
        <v>28</v>
      </c>
      <c r="E11" s="21" t="str">
        <f>_xlfn.DISPIMG("ID_58B72C92CAE5433BAA48DF2FEB1D494C",1)</f>
        <v>=DISPIMG("ID_58B72C92CAE5433BAA48DF2FEB1D494C",1)</v>
      </c>
      <c r="F11" s="23" t="s">
        <v>22</v>
      </c>
      <c r="G11" s="23" t="s">
        <v>15</v>
      </c>
      <c r="H11" s="19">
        <v>56.17</v>
      </c>
      <c r="I11" s="35"/>
    </row>
    <row r="12" s="3" customFormat="1" ht="79" customHeight="1" spans="1:9">
      <c r="A12" s="12">
        <v>9</v>
      </c>
      <c r="B12" s="20" t="s">
        <v>34</v>
      </c>
      <c r="C12" s="21" t="s">
        <v>35</v>
      </c>
      <c r="D12" s="22" t="s">
        <v>36</v>
      </c>
      <c r="E12" s="21" t="str">
        <f>_xlfn.DISPIMG("ID_68D7342B5FA147A2BC3B7651A28C36D2",1)</f>
        <v>=DISPIMG("ID_68D7342B5FA147A2BC3B7651A28C36D2",1)</v>
      </c>
      <c r="F12" s="23" t="s">
        <v>22</v>
      </c>
      <c r="G12" s="23" t="s">
        <v>15</v>
      </c>
      <c r="H12" s="19">
        <v>574.53</v>
      </c>
      <c r="I12" s="35"/>
    </row>
    <row r="13" s="3" customFormat="1" ht="47" customHeight="1" spans="1:9">
      <c r="A13" s="19">
        <v>10</v>
      </c>
      <c r="B13" s="20" t="s">
        <v>37</v>
      </c>
      <c r="C13" s="21" t="s">
        <v>38</v>
      </c>
      <c r="D13" s="24" t="s">
        <v>39</v>
      </c>
      <c r="E13" s="21" t="str">
        <f t="shared" ref="E13:E15" si="0">_xlfn.DISPIMG("ID_E55FF579CD674D6BA9681100812D9873",1)</f>
        <v>=DISPIMG("ID_E55FF579CD674D6BA9681100812D9873",1)</v>
      </c>
      <c r="F13" s="23" t="s">
        <v>22</v>
      </c>
      <c r="G13" s="23" t="s">
        <v>40</v>
      </c>
      <c r="H13" s="19">
        <v>3.48</v>
      </c>
      <c r="I13" s="35"/>
    </row>
    <row r="14" s="3" customFormat="1" ht="56" customHeight="1" spans="1:9">
      <c r="A14" s="19">
        <v>11</v>
      </c>
      <c r="B14" s="20" t="s">
        <v>41</v>
      </c>
      <c r="C14" s="21" t="s">
        <v>38</v>
      </c>
      <c r="D14" s="25"/>
      <c r="E14" s="21" t="str">
        <f t="shared" si="0"/>
        <v>=DISPIMG("ID_E55FF579CD674D6BA9681100812D9873",1)</v>
      </c>
      <c r="F14" s="23" t="s">
        <v>22</v>
      </c>
      <c r="G14" s="23" t="s">
        <v>15</v>
      </c>
      <c r="H14" s="19">
        <v>1.94</v>
      </c>
      <c r="I14" s="35"/>
    </row>
    <row r="15" s="3" customFormat="1" ht="59" customHeight="1" spans="1:9">
      <c r="A15" s="19">
        <v>12</v>
      </c>
      <c r="B15" s="20" t="s">
        <v>42</v>
      </c>
      <c r="C15" s="21" t="s">
        <v>38</v>
      </c>
      <c r="D15" s="26"/>
      <c r="E15" s="21" t="str">
        <f t="shared" si="0"/>
        <v>=DISPIMG("ID_E55FF579CD674D6BA9681100812D9873",1)</v>
      </c>
      <c r="F15" s="23" t="s">
        <v>22</v>
      </c>
      <c r="G15" s="23" t="s">
        <v>15</v>
      </c>
      <c r="H15" s="19">
        <v>91.61</v>
      </c>
      <c r="I15" s="35"/>
    </row>
    <row r="16" s="3" customFormat="1" ht="65" customHeight="1" spans="1:9">
      <c r="A16" s="12">
        <v>13</v>
      </c>
      <c r="B16" s="20" t="s">
        <v>43</v>
      </c>
      <c r="C16" s="21" t="s">
        <v>44</v>
      </c>
      <c r="D16" s="24" t="s">
        <v>45</v>
      </c>
      <c r="E16" s="21" t="str">
        <f>_xlfn.DISPIMG("ID_EB04883194F54826BBA6132D5702B08A",1)</f>
        <v>=DISPIMG("ID_EB04883194F54826BBA6132D5702B08A",1)</v>
      </c>
      <c r="F16" s="23" t="s">
        <v>22</v>
      </c>
      <c r="G16" s="23" t="s">
        <v>15</v>
      </c>
      <c r="H16" s="19">
        <v>48.56</v>
      </c>
      <c r="I16" s="35"/>
    </row>
    <row r="17" s="3" customFormat="1" ht="81" customHeight="1" spans="1:9">
      <c r="A17" s="12">
        <v>14</v>
      </c>
      <c r="B17" s="20" t="s">
        <v>46</v>
      </c>
      <c r="C17" s="21" t="s">
        <v>44</v>
      </c>
      <c r="D17" s="26"/>
      <c r="E17" s="21" t="str">
        <f>_xlfn.DISPIMG("ID_EB04883194F54826BBA6132D5702B08A",1)</f>
        <v>=DISPIMG("ID_EB04883194F54826BBA6132D5702B08A",1)</v>
      </c>
      <c r="F17" s="23" t="s">
        <v>22</v>
      </c>
      <c r="G17" s="23" t="s">
        <v>15</v>
      </c>
      <c r="H17" s="19">
        <v>2.54</v>
      </c>
      <c r="I17" s="35"/>
    </row>
    <row r="18" s="3" customFormat="1" ht="158" customHeight="1" spans="1:9">
      <c r="A18" s="12">
        <v>15</v>
      </c>
      <c r="B18" s="20" t="s">
        <v>47</v>
      </c>
      <c r="C18" s="21" t="s">
        <v>48</v>
      </c>
      <c r="D18" s="22" t="s">
        <v>45</v>
      </c>
      <c r="E18" s="21" t="str">
        <f>_xlfn.DISPIMG("ID_920B4A62509447688D3C81DB71BD2BF5",1)</f>
        <v>=DISPIMG("ID_920B4A62509447688D3C81DB71BD2BF5",1)</v>
      </c>
      <c r="F18" s="23" t="s">
        <v>22</v>
      </c>
      <c r="G18" s="23" t="s">
        <v>15</v>
      </c>
      <c r="H18" s="19">
        <v>153.73</v>
      </c>
      <c r="I18" s="35"/>
    </row>
    <row r="19" ht="147" customHeight="1" spans="1:9">
      <c r="A19" s="12">
        <v>16</v>
      </c>
      <c r="B19" s="20" t="s">
        <v>49</v>
      </c>
      <c r="C19" s="27" t="s">
        <v>50</v>
      </c>
      <c r="D19" s="22" t="s">
        <v>51</v>
      </c>
      <c r="E19" s="19" t="str">
        <f>_xlfn.DISPIMG("ID_0DFFD2DEFD624B52AF5471178ABFC300",1)</f>
        <v>=DISPIMG("ID_0DFFD2DEFD624B52AF5471178ABFC300",1)</v>
      </c>
      <c r="F19" s="23" t="s">
        <v>22</v>
      </c>
      <c r="G19" s="23" t="s">
        <v>15</v>
      </c>
      <c r="H19" s="19">
        <v>109.52</v>
      </c>
      <c r="I19" s="19"/>
    </row>
    <row r="20" ht="43" customHeight="1" spans="1:9">
      <c r="A20" s="12">
        <v>17</v>
      </c>
      <c r="B20" s="28" t="s">
        <v>52</v>
      </c>
      <c r="C20" s="27" t="s">
        <v>53</v>
      </c>
      <c r="D20" s="29" t="s">
        <v>54</v>
      </c>
      <c r="E20" s="19" t="str">
        <f t="shared" ref="E20:E22" si="1">_xlfn.DISPIMG("ID_4F60AAD939324B34889944B2E3C7F196",1)</f>
        <v>=DISPIMG("ID_4F60AAD939324B34889944B2E3C7F196",1)</v>
      </c>
      <c r="F20" s="23" t="s">
        <v>22</v>
      </c>
      <c r="G20" s="23" t="s">
        <v>15</v>
      </c>
      <c r="H20" s="19">
        <v>97.74</v>
      </c>
      <c r="I20" s="35"/>
    </row>
    <row r="21" ht="43" customHeight="1" spans="1:9">
      <c r="A21" s="12">
        <v>18</v>
      </c>
      <c r="B21" s="28" t="s">
        <v>55</v>
      </c>
      <c r="C21" s="27" t="s">
        <v>53</v>
      </c>
      <c r="D21" s="30"/>
      <c r="E21" s="19" t="str">
        <f t="shared" si="1"/>
        <v>=DISPIMG("ID_4F60AAD939324B34889944B2E3C7F196",1)</v>
      </c>
      <c r="F21" s="23" t="s">
        <v>22</v>
      </c>
      <c r="G21" s="23" t="s">
        <v>40</v>
      </c>
      <c r="H21" s="19">
        <v>18.3</v>
      </c>
      <c r="I21" s="35"/>
    </row>
    <row r="22" ht="48" customHeight="1" spans="1:9">
      <c r="A22" s="12">
        <v>19</v>
      </c>
      <c r="B22" s="31" t="s">
        <v>56</v>
      </c>
      <c r="C22" s="27" t="s">
        <v>53</v>
      </c>
      <c r="D22" s="32"/>
      <c r="E22" s="19" t="str">
        <f t="shared" si="1"/>
        <v>=DISPIMG("ID_4F60AAD939324B34889944B2E3C7F196",1)</v>
      </c>
      <c r="F22" s="23" t="s">
        <v>22</v>
      </c>
      <c r="G22" s="23" t="s">
        <v>15</v>
      </c>
      <c r="H22" s="33">
        <v>8.64</v>
      </c>
      <c r="I22" s="35"/>
    </row>
    <row r="23" customFormat="1" ht="31" customHeight="1" spans="1:9">
      <c r="A23" s="12">
        <v>20</v>
      </c>
      <c r="B23" s="31" t="s">
        <v>57</v>
      </c>
      <c r="C23" s="27"/>
      <c r="D23" s="20"/>
      <c r="E23" s="19"/>
      <c r="F23" s="23"/>
      <c r="G23" s="23" t="s">
        <v>58</v>
      </c>
      <c r="H23" s="34">
        <v>438</v>
      </c>
      <c r="I23" s="35"/>
    </row>
    <row r="24" customFormat="1" ht="33" customHeight="1" spans="1:9">
      <c r="A24" s="12">
        <v>21</v>
      </c>
      <c r="B24" s="31" t="s">
        <v>59</v>
      </c>
      <c r="C24" s="27"/>
      <c r="D24" s="19" t="s">
        <v>60</v>
      </c>
      <c r="E24" s="19"/>
      <c r="F24" s="23"/>
      <c r="G24" s="23" t="s">
        <v>61</v>
      </c>
      <c r="H24" s="33">
        <v>5000</v>
      </c>
      <c r="I24" s="35"/>
    </row>
    <row r="25" s="3" customFormat="1" ht="41" customHeight="1" spans="1:9">
      <c r="A25" s="35"/>
      <c r="B25" s="36" t="s">
        <v>62</v>
      </c>
      <c r="C25" s="37"/>
      <c r="D25" s="35"/>
      <c r="E25" s="35"/>
      <c r="F25" s="35"/>
      <c r="G25" s="35"/>
      <c r="H25" s="35"/>
      <c r="I25" s="35"/>
    </row>
  </sheetData>
  <mergeCells count="6">
    <mergeCell ref="A1:I1"/>
    <mergeCell ref="A2:I2"/>
    <mergeCell ref="D6:D7"/>
    <mergeCell ref="D13:D15"/>
    <mergeCell ref="D16:D17"/>
    <mergeCell ref="D20:D22"/>
  </mergeCells>
  <pageMargins left="0.275" right="0.275" top="0.393055555555556" bottom="0.747916666666667" header="0.156944444444444" footer="0.472222222222222"/>
  <pageSetup paperSize="9" scale="85"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_xiu</dc:creator>
  <cp:lastModifiedBy>周魏紫</cp:lastModifiedBy>
  <dcterms:created xsi:type="dcterms:W3CDTF">2024-03-01T01:39:00Z</dcterms:created>
  <dcterms:modified xsi:type="dcterms:W3CDTF">2025-04-03T08:16:09Z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AE1EC5552EB642AF9FD48BD4FA5B4A9B_13</vt:lpwstr>
  </property>
  <property fmtid="{D5CDD505-2E9C-101B-9397-08002B2CF9AE}" pid="3" name="KSOProductBuildVer">
    <vt:lpwstr>2052-12.1.0.20784</vt:lpwstr>
  </property>
</Properties>
</file>