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<sst xmlns="http://schemas.openxmlformats.org/spreadsheetml/2006/main" count="95" uniqueCount="66">
  <si>
    <t>临时设施分包</t>
  </si>
  <si>
    <t>序号</t>
  </si>
  <si>
    <t>项目名称及做法</t>
  </si>
  <si>
    <t>单位</t>
  </si>
  <si>
    <t>数量</t>
  </si>
  <si>
    <r>
      <t>3m宽*6m长3m高</t>
    </r>
    <r>
      <rPr>
        <sz val="9"/>
        <rFont val="宋体"/>
        <charset val="134"/>
      </rPr>
      <t>卫生间</t>
    </r>
  </si>
  <si>
    <t>间/天</t>
  </si>
  <si>
    <t>3m宽*6m长3m高茶水亭（含桌椅、茶水机）</t>
  </si>
  <si>
    <t>总配电房3m宽*3m长3m高（不含配电柜）</t>
  </si>
  <si>
    <r>
      <t>固定围墙</t>
    </r>
    <r>
      <rPr>
        <sz val="10"/>
        <rFont val="Arial"/>
        <charset val="0"/>
      </rPr>
      <t>+</t>
    </r>
    <r>
      <rPr>
        <sz val="10"/>
        <rFont val="宋体"/>
        <charset val="134"/>
      </rPr>
      <t>临时围挡（高度</t>
    </r>
    <r>
      <rPr>
        <sz val="10"/>
        <rFont val="Arial"/>
        <charset val="0"/>
      </rPr>
      <t>3.0</t>
    </r>
    <r>
      <rPr>
        <sz val="10"/>
        <rFont val="宋体"/>
        <charset val="134"/>
      </rPr>
      <t>米，仿真草坪或宣传图案）（施工区</t>
    </r>
    <r>
      <rPr>
        <sz val="10"/>
        <rFont val="宋体"/>
        <charset val="134"/>
        <scheme val="minor"/>
      </rPr>
      <t>+办公区</t>
    </r>
    <r>
      <rPr>
        <sz val="10"/>
        <rFont val="宋体"/>
        <charset val="134"/>
      </rPr>
      <t>）</t>
    </r>
  </si>
  <si>
    <t>m2</t>
  </si>
  <si>
    <r>
      <t>现场现有固定围墙</t>
    </r>
    <r>
      <rPr>
        <sz val="10"/>
        <rFont val="Arial"/>
        <charset val="0"/>
      </rPr>
      <t>+</t>
    </r>
    <r>
      <rPr>
        <sz val="10"/>
        <rFont val="宋体"/>
        <charset val="134"/>
      </rPr>
      <t>临时围挡（高度</t>
    </r>
    <r>
      <rPr>
        <sz val="10"/>
        <rFont val="Arial"/>
        <charset val="0"/>
      </rPr>
      <t>3.0</t>
    </r>
    <r>
      <rPr>
        <sz val="10"/>
        <rFont val="宋体"/>
        <charset val="134"/>
      </rPr>
      <t>米）（修整、维修</t>
    </r>
    <r>
      <rPr>
        <sz val="10"/>
        <rFont val="宋体"/>
        <charset val="134"/>
        <scheme val="minor"/>
      </rPr>
      <t>+</t>
    </r>
    <r>
      <rPr>
        <sz val="10"/>
        <rFont val="宋体"/>
        <charset val="134"/>
      </rPr>
      <t>重新挂草皮）</t>
    </r>
  </si>
  <si>
    <t>电动伸缩门包干租赁及安装</t>
  </si>
  <si>
    <t>个</t>
  </si>
  <si>
    <t>通用设备围挡喷淋（WD600）（租用）</t>
  </si>
  <si>
    <t>台</t>
  </si>
  <si>
    <t>围挡喷淋（PE管材，主管DN32，支管DN20，- 雾化喷头直接接 DN20 三通，喷头间距 1.5～2m，安装拆除）</t>
  </si>
  <si>
    <t>m</t>
  </si>
  <si>
    <t>简易冲洗设施租赁包干价（高压水枪，PE10管）</t>
  </si>
  <si>
    <t>个*天</t>
  </si>
  <si>
    <t>施工区定型化工具棚租赁包用（钢筋工加工棚）</t>
  </si>
  <si>
    <t>钢筋架（一套4个：立柱：12#工字钢，横梁：14# 工字钢，底座及斜撑：8#槽钢、∠50×5 角钢）</t>
  </si>
  <si>
    <t>套</t>
  </si>
  <si>
    <t>施工区定型化工具棚租赁包用（封闭挂绿毯木工加工棚）</t>
  </si>
  <si>
    <t>施工区定型化工具棚租赁（二级配电箱棚）</t>
  </si>
  <si>
    <t>砂浆罐（砖砌+粉刷+彩钢板围）</t>
  </si>
  <si>
    <t>防尘帘2m宽*2.2高</t>
  </si>
  <si>
    <t>*照明装置*太阳能路灯租赁及安装</t>
  </si>
  <si>
    <t>场内临时用水用电材料及安装：施工区照明+接线接水+施工区接电施备材料及人工等（按现场占地面积计算）</t>
  </si>
  <si>
    <t>办公区域网络监控系统服务（按现场办公区占地面积计算）</t>
  </si>
  <si>
    <t>电梯井道定型防护门租赁包干（符合安全要求）</t>
  </si>
  <si>
    <t>扇</t>
  </si>
  <si>
    <t>货梯楼层门</t>
  </si>
  <si>
    <t>安全、质量标语，安全、质量、绿色施工各类宣传喷绘布、各办公室制度KT板、标识标牌 LOGO制作安装等（按制作面积）</t>
  </si>
  <si>
    <t>临时道路（场地平整+原土夯实+30cm碎砖垫层+15cmC25混凝土+场地恢复）</t>
  </si>
  <si>
    <t>办公区场地硬化（场地平整+原土夯实+15cm碎砖垫层+10cmC25混凝土+场地恢复）</t>
  </si>
  <si>
    <t>材料堆放区、加工区（场地平整+原土夯实+20cm厚碎砖垫层+10cmC25混凝土+场地恢复）</t>
  </si>
  <si>
    <t>洗车池（场地平整+原土夯实+30cm碎砖垫层+20cmC30混凝土+直径12@200双层双向+场地恢复）</t>
  </si>
  <si>
    <t>定型化洗轮机</t>
  </si>
  <si>
    <t>消防火灾应急演练（含现场消防器材）</t>
  </si>
  <si>
    <t>项</t>
  </si>
  <si>
    <t>塔吊预警系统租赁</t>
  </si>
  <si>
    <t>套/月</t>
  </si>
  <si>
    <t>塔吊基础C35混凝土7*7*1.5（含钢筋、混凝土、基础拆除）详见附图</t>
  </si>
  <si>
    <t>货梯基础C35混凝土4m*4.8m*0.35（含钢筋、混凝土、基础拆除）基础数量2个，详见附图</t>
  </si>
  <si>
    <t>砂浆罐基础C30混凝土6m*3m*0.4m，基础数量2个，（含钢筋、混凝土、基础拆除）详见附图</t>
  </si>
  <si>
    <t>模板木方运输费（含装卸、车辆运输）</t>
  </si>
  <si>
    <t>m3</t>
  </si>
  <si>
    <t>100t地磅租赁（含基础）</t>
  </si>
  <si>
    <t>会议桌7m租赁</t>
  </si>
  <si>
    <t>张/天</t>
  </si>
  <si>
    <t>办公桌1400*700租赁</t>
  </si>
  <si>
    <t>办公椅租赁</t>
  </si>
  <si>
    <t>铁皮文件柜租赁</t>
  </si>
  <si>
    <t>投影仪 配幕布租赁</t>
  </si>
  <si>
    <t>套/天</t>
  </si>
  <si>
    <t>茶几租赁</t>
  </si>
  <si>
    <t>茶水柜租赁</t>
  </si>
  <si>
    <t>打印机租赁（富士施乐A3）</t>
  </si>
  <si>
    <t>台/天</t>
  </si>
  <si>
    <t>灭火器+箱子租赁</t>
  </si>
  <si>
    <t>组/天</t>
  </si>
  <si>
    <t>塔吊照明灯租赁及安装</t>
  </si>
  <si>
    <t>旗杆、旗台(3根旗杆，含埋件安装、C30砼旗台浇筑、旗杆安装、拆除)</t>
  </si>
  <si>
    <t>合 计</t>
  </si>
  <si>
    <t>注：租赁时间为暂估，结算以实际租赁时间计算。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</si>
</sst>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22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E26" sqref="E$1:H$1048576"/>
    </sheetView>
  </sheetViews>
  <sheetFormatPr defaultColWidth="8.88333333333333" defaultRowHeight="12.75" outlineLevelCol="3"/>
  <cols>
    <col min="1" max="1" width="5.43333333333333" style="1" customWidth="1"/>
    <col min="2" max="2" width="37.2166666666667" style="1" customWidth="1"/>
    <col min="3" max="3" width="7.21666666666667" style="1" customWidth="1"/>
    <col min="4" max="4" width="10.2166666666667" style="2" customWidth="1"/>
    <col min="5" max="16373" width="8.88333333333333" style="1"/>
    <col min="16374" max="16384" width="8.88333333333333" style="3"/>
  </cols>
  <sheetData>
    <row r="1" s="1" customFormat="1" ht="37" customHeight="1" spans="1:4">
      <c r="A1" s="4" t="s">
        <v>0</v>
      </c>
      <c r="B1" s="4"/>
      <c r="C1" s="4"/>
      <c r="D1" s="5"/>
    </row>
    <row r="2" s="1" customFormat="1" ht="25.05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s="1" customFormat="1" ht="42" customHeight="1" spans="1:4">
      <c r="A3" s="6">
        <v>5</v>
      </c>
      <c r="B3" s="8" t="s">
        <v>5</v>
      </c>
      <c r="C3" s="9" t="s">
        <v>6</v>
      </c>
      <c r="D3" s="10">
        <f>1*15*30</f>
        <v>450</v>
      </c>
    </row>
    <row r="4" s="1" customFormat="1" ht="42" customHeight="1" spans="1:4">
      <c r="A4" s="6">
        <v>6</v>
      </c>
      <c r="B4" s="8" t="s">
        <v>7</v>
      </c>
      <c r="C4" s="9" t="s">
        <v>6</v>
      </c>
      <c r="D4" s="10">
        <f>1*10*30</f>
        <v>300</v>
      </c>
    </row>
    <row r="5" s="1" customFormat="1" ht="42" customHeight="1" spans="1:4">
      <c r="A5" s="6">
        <v>7</v>
      </c>
      <c r="B5" s="11" t="s">
        <v>8</v>
      </c>
      <c r="C5" s="10" t="s">
        <v>6</v>
      </c>
      <c r="D5" s="10">
        <f>15*30</f>
        <v>450</v>
      </c>
    </row>
    <row r="6" s="1" customFormat="1" ht="39" customHeight="1" spans="1:4">
      <c r="A6" s="6">
        <v>12</v>
      </c>
      <c r="B6" s="8" t="s">
        <v>9</v>
      </c>
      <c r="C6" s="9" t="s">
        <v>10</v>
      </c>
      <c r="D6" s="10">
        <v>456</v>
      </c>
    </row>
    <row r="7" s="1" customFormat="1" ht="39" customHeight="1" spans="1:4">
      <c r="A7" s="6">
        <v>13</v>
      </c>
      <c r="B7" s="8" t="s">
        <v>11</v>
      </c>
      <c r="C7" s="9" t="s">
        <v>10</v>
      </c>
      <c r="D7" s="10">
        <v>430</v>
      </c>
    </row>
    <row r="8" s="1" customFormat="1" ht="28" customHeight="1" spans="1:4">
      <c r="A8" s="6">
        <v>15</v>
      </c>
      <c r="B8" s="8" t="s">
        <v>12</v>
      </c>
      <c r="C8" s="9" t="s">
        <v>13</v>
      </c>
      <c r="D8" s="10">
        <v>1</v>
      </c>
    </row>
    <row r="9" s="1" customFormat="1" ht="28" customHeight="1" spans="1:4">
      <c r="A9" s="6">
        <v>16</v>
      </c>
      <c r="B9" s="8" t="s">
        <v>14</v>
      </c>
      <c r="C9" s="9" t="s">
        <v>15</v>
      </c>
      <c r="D9" s="10">
        <v>1</v>
      </c>
    </row>
    <row r="10" s="1" customFormat="1" ht="40" customHeight="1" spans="1:4">
      <c r="A10" s="6">
        <v>17</v>
      </c>
      <c r="B10" s="8" t="s">
        <v>16</v>
      </c>
      <c r="C10" s="9" t="s">
        <v>17</v>
      </c>
      <c r="D10" s="10">
        <v>122</v>
      </c>
    </row>
    <row r="11" s="1" customFormat="1" ht="28" customHeight="1" spans="1:4">
      <c r="A11" s="6">
        <v>18</v>
      </c>
      <c r="B11" s="8" t="s">
        <v>18</v>
      </c>
      <c r="C11" s="9" t="s">
        <v>19</v>
      </c>
      <c r="D11" s="10">
        <f>2*10*30</f>
        <v>600</v>
      </c>
    </row>
    <row r="12" s="1" customFormat="1" ht="28" customHeight="1" spans="1:4">
      <c r="A12" s="6">
        <v>19</v>
      </c>
      <c r="B12" s="8" t="s">
        <v>20</v>
      </c>
      <c r="C12" s="9" t="s">
        <v>13</v>
      </c>
      <c r="D12" s="10">
        <v>1</v>
      </c>
    </row>
    <row r="13" s="1" customFormat="1" ht="28" customHeight="1" spans="1:4">
      <c r="A13" s="6">
        <v>20</v>
      </c>
      <c r="B13" s="8" t="s">
        <v>21</v>
      </c>
      <c r="C13" s="9" t="s">
        <v>22</v>
      </c>
      <c r="D13" s="10">
        <v>1</v>
      </c>
    </row>
    <row r="14" s="1" customFormat="1" ht="28" customHeight="1" spans="1:4">
      <c r="A14" s="6">
        <v>21</v>
      </c>
      <c r="B14" s="8" t="s">
        <v>23</v>
      </c>
      <c r="C14" s="9" t="s">
        <v>13</v>
      </c>
      <c r="D14" s="10">
        <v>1</v>
      </c>
    </row>
    <row r="15" s="1" customFormat="1" ht="28" customHeight="1" spans="1:4">
      <c r="A15" s="6">
        <v>22</v>
      </c>
      <c r="B15" s="8" t="s">
        <v>24</v>
      </c>
      <c r="C15" s="9" t="s">
        <v>13</v>
      </c>
      <c r="D15" s="10">
        <v>8</v>
      </c>
    </row>
    <row r="16" s="1" customFormat="1" ht="28" customHeight="1" spans="1:4">
      <c r="A16" s="6">
        <v>23</v>
      </c>
      <c r="B16" s="8" t="s">
        <v>25</v>
      </c>
      <c r="C16" s="9" t="s">
        <v>13</v>
      </c>
      <c r="D16" s="10">
        <v>2</v>
      </c>
    </row>
    <row r="17" s="1" customFormat="1" ht="28" customHeight="1" spans="1:4">
      <c r="A17" s="6">
        <v>24</v>
      </c>
      <c r="B17" s="8" t="s">
        <v>26</v>
      </c>
      <c r="C17" s="9" t="s">
        <v>22</v>
      </c>
      <c r="D17" s="10">
        <v>4</v>
      </c>
    </row>
    <row r="18" s="1" customFormat="1" ht="28" customHeight="1" spans="1:4">
      <c r="A18" s="6">
        <v>25</v>
      </c>
      <c r="B18" s="8" t="s">
        <v>27</v>
      </c>
      <c r="C18" s="9" t="s">
        <v>13</v>
      </c>
      <c r="D18" s="10">
        <v>10</v>
      </c>
    </row>
    <row r="19" s="1" customFormat="1" ht="38" customHeight="1" spans="1:4">
      <c r="A19" s="6">
        <v>26</v>
      </c>
      <c r="B19" s="8" t="s">
        <v>28</v>
      </c>
      <c r="C19" s="9" t="s">
        <v>10</v>
      </c>
      <c r="D19" s="10">
        <v>2050</v>
      </c>
    </row>
    <row r="20" s="1" customFormat="1" ht="28" customHeight="1" spans="1:4">
      <c r="A20" s="6">
        <v>27</v>
      </c>
      <c r="B20" s="8" t="s">
        <v>29</v>
      </c>
      <c r="C20" s="9" t="s">
        <v>10</v>
      </c>
      <c r="D20" s="10">
        <v>950</v>
      </c>
    </row>
    <row r="21" s="1" customFormat="1" ht="28" customHeight="1" spans="1:4">
      <c r="A21" s="6">
        <v>28</v>
      </c>
      <c r="B21" s="8" t="s">
        <v>30</v>
      </c>
      <c r="C21" s="9" t="s">
        <v>31</v>
      </c>
      <c r="D21" s="10">
        <v>20</v>
      </c>
    </row>
    <row r="22" s="1" customFormat="1" ht="28" customHeight="1" spans="1:4">
      <c r="A22" s="6">
        <v>29</v>
      </c>
      <c r="B22" s="8" t="s">
        <v>32</v>
      </c>
      <c r="C22" s="9" t="s">
        <v>31</v>
      </c>
      <c r="D22" s="10">
        <f>4*2</f>
        <v>8</v>
      </c>
    </row>
    <row r="23" s="1" customFormat="1" ht="39" customHeight="1" spans="1:4">
      <c r="A23" s="6">
        <v>31</v>
      </c>
      <c r="B23" s="8" t="s">
        <v>33</v>
      </c>
      <c r="C23" s="9" t="s">
        <v>10</v>
      </c>
      <c r="D23" s="10">
        <v>500</v>
      </c>
    </row>
    <row r="24" s="1" customFormat="1" ht="39" customHeight="1" spans="1:4">
      <c r="A24" s="6">
        <v>32</v>
      </c>
      <c r="B24" s="8" t="s">
        <v>34</v>
      </c>
      <c r="C24" s="9" t="s">
        <v>10</v>
      </c>
      <c r="D24" s="10">
        <v>750</v>
      </c>
    </row>
    <row r="25" s="1" customFormat="1" ht="28" customHeight="1" spans="1:4">
      <c r="A25" s="6">
        <v>33</v>
      </c>
      <c r="B25" s="8" t="s">
        <v>35</v>
      </c>
      <c r="C25" s="9" t="s">
        <v>10</v>
      </c>
      <c r="D25" s="10">
        <v>300</v>
      </c>
    </row>
    <row r="26" s="1" customFormat="1" ht="28" customHeight="1" spans="1:4">
      <c r="A26" s="6">
        <v>34</v>
      </c>
      <c r="B26" s="12" t="s">
        <v>36</v>
      </c>
      <c r="C26" s="9" t="s">
        <v>10</v>
      </c>
      <c r="D26" s="10">
        <v>400</v>
      </c>
    </row>
    <row r="27" s="1" customFormat="1" ht="37" customHeight="1" spans="1:4">
      <c r="A27" s="6">
        <v>35</v>
      </c>
      <c r="B27" s="12" t="s">
        <v>37</v>
      </c>
      <c r="C27" s="9" t="s">
        <v>10</v>
      </c>
      <c r="D27" s="10">
        <v>80</v>
      </c>
    </row>
    <row r="28" s="1" customFormat="1" ht="29" customHeight="1" spans="1:4">
      <c r="A28" s="6">
        <v>36</v>
      </c>
      <c r="B28" s="12" t="s">
        <v>38</v>
      </c>
      <c r="C28" s="9" t="s">
        <v>22</v>
      </c>
      <c r="D28" s="10">
        <v>1</v>
      </c>
    </row>
    <row r="29" s="1" customFormat="1" ht="28" customHeight="1" spans="1:4">
      <c r="A29" s="6">
        <v>37</v>
      </c>
      <c r="B29" s="12" t="s">
        <v>39</v>
      </c>
      <c r="C29" s="9" t="s">
        <v>40</v>
      </c>
      <c r="D29" s="10">
        <v>1</v>
      </c>
    </row>
    <row r="30" s="1" customFormat="1" ht="28" customHeight="1" spans="1:4">
      <c r="A30" s="6">
        <v>38</v>
      </c>
      <c r="B30" s="8" t="s">
        <v>41</v>
      </c>
      <c r="C30" s="9" t="s">
        <v>42</v>
      </c>
      <c r="D30" s="10">
        <v>5</v>
      </c>
    </row>
    <row r="31" s="1" customFormat="1" ht="28" customHeight="1" spans="1:4">
      <c r="A31" s="6">
        <v>40</v>
      </c>
      <c r="B31" s="12" t="s">
        <v>43</v>
      </c>
      <c r="C31" s="9" t="s">
        <v>13</v>
      </c>
      <c r="D31" s="10">
        <v>1</v>
      </c>
    </row>
    <row r="32" s="1" customFormat="1" ht="28" customHeight="1" spans="1:4">
      <c r="A32" s="6">
        <v>41</v>
      </c>
      <c r="B32" s="12" t="s">
        <v>44</v>
      </c>
      <c r="C32" s="9" t="s">
        <v>13</v>
      </c>
      <c r="D32" s="10">
        <v>2</v>
      </c>
    </row>
    <row r="33" s="1" customFormat="1" ht="28" customHeight="1" spans="1:4">
      <c r="A33" s="6">
        <v>42</v>
      </c>
      <c r="B33" s="12" t="s">
        <v>45</v>
      </c>
      <c r="C33" s="9" t="s">
        <v>13</v>
      </c>
      <c r="D33" s="10">
        <v>2</v>
      </c>
    </row>
    <row r="34" s="1" customFormat="1" ht="28" customHeight="1" spans="1:4">
      <c r="A34" s="6">
        <v>43</v>
      </c>
      <c r="B34" s="8" t="s">
        <v>46</v>
      </c>
      <c r="C34" s="9" t="s">
        <v>47</v>
      </c>
      <c r="D34" s="10">
        <f>15080*1.8*0.95*0.018+559</f>
        <v>1023.1624</v>
      </c>
    </row>
    <row r="35" s="1" customFormat="1" ht="28" customHeight="1" spans="1:4">
      <c r="A35" s="6">
        <v>44</v>
      </c>
      <c r="B35" s="8" t="s">
        <v>48</v>
      </c>
      <c r="C35" s="9" t="s">
        <v>15</v>
      </c>
      <c r="D35" s="10">
        <v>1</v>
      </c>
    </row>
    <row r="36" s="1" customFormat="1" ht="28" customHeight="1" spans="1:4">
      <c r="A36" s="6">
        <v>45</v>
      </c>
      <c r="B36" s="12" t="s">
        <v>49</v>
      </c>
      <c r="C36" s="9" t="s">
        <v>50</v>
      </c>
      <c r="D36" s="10">
        <f>1*30*15</f>
        <v>450</v>
      </c>
    </row>
    <row r="37" s="1" customFormat="1" ht="28" customHeight="1" spans="1:4">
      <c r="A37" s="6">
        <v>46</v>
      </c>
      <c r="B37" s="12" t="s">
        <v>51</v>
      </c>
      <c r="C37" s="9" t="s">
        <v>50</v>
      </c>
      <c r="D37" s="10">
        <f>28*15*30</f>
        <v>12600</v>
      </c>
    </row>
    <row r="38" s="1" customFormat="1" ht="28" customHeight="1" spans="1:4">
      <c r="A38" s="6">
        <v>47</v>
      </c>
      <c r="B38" s="12" t="s">
        <v>52</v>
      </c>
      <c r="C38" s="9" t="s">
        <v>50</v>
      </c>
      <c r="D38" s="10">
        <f>2*14*30*15</f>
        <v>12600</v>
      </c>
    </row>
    <row r="39" s="1" customFormat="1" ht="28" customHeight="1" spans="1:4">
      <c r="A39" s="6">
        <v>48</v>
      </c>
      <c r="B39" s="12" t="s">
        <v>53</v>
      </c>
      <c r="C39" s="9" t="s">
        <v>50</v>
      </c>
      <c r="D39" s="10">
        <f>1*14*30*15</f>
        <v>6300</v>
      </c>
    </row>
    <row r="40" s="1" customFormat="1" ht="28" customHeight="1" spans="1:4">
      <c r="A40" s="6">
        <v>49</v>
      </c>
      <c r="B40" s="12" t="s">
        <v>54</v>
      </c>
      <c r="C40" s="9" t="s">
        <v>55</v>
      </c>
      <c r="D40" s="10">
        <f>15*30</f>
        <v>450</v>
      </c>
    </row>
    <row r="41" s="1" customFormat="1" ht="28" customHeight="1" spans="1:4">
      <c r="A41" s="6">
        <v>50</v>
      </c>
      <c r="B41" s="12" t="s">
        <v>56</v>
      </c>
      <c r="C41" s="9" t="s">
        <v>50</v>
      </c>
      <c r="D41" s="10">
        <f>2*30*15</f>
        <v>900</v>
      </c>
    </row>
    <row r="42" s="1" customFormat="1" ht="28" customHeight="1" spans="1:4">
      <c r="A42" s="6">
        <v>51</v>
      </c>
      <c r="B42" s="12" t="s">
        <v>57</v>
      </c>
      <c r="C42" s="9" t="s">
        <v>50</v>
      </c>
      <c r="D42" s="10">
        <f>2*30*15</f>
        <v>900</v>
      </c>
    </row>
    <row r="43" s="1" customFormat="1" ht="28" customHeight="1" spans="1:4">
      <c r="A43" s="6">
        <v>52</v>
      </c>
      <c r="B43" s="12" t="s">
        <v>58</v>
      </c>
      <c r="C43" s="9" t="s">
        <v>59</v>
      </c>
      <c r="D43" s="10">
        <f>15*30</f>
        <v>450</v>
      </c>
    </row>
    <row r="44" s="1" customFormat="1" ht="28" customHeight="1" spans="1:4">
      <c r="A44" s="6">
        <v>53</v>
      </c>
      <c r="B44" s="12" t="s">
        <v>60</v>
      </c>
      <c r="C44" s="9" t="s">
        <v>61</v>
      </c>
      <c r="D44" s="10">
        <f>50*15*30</f>
        <v>22500</v>
      </c>
    </row>
    <row r="45" s="1" customFormat="1" ht="28" customHeight="1" spans="1:4">
      <c r="A45" s="6">
        <v>63</v>
      </c>
      <c r="B45" s="12" t="s">
        <v>62</v>
      </c>
      <c r="C45" s="9" t="s">
        <v>13</v>
      </c>
      <c r="D45" s="10">
        <v>4</v>
      </c>
    </row>
    <row r="46" s="1" customFormat="1" ht="28" customHeight="1" spans="1:4">
      <c r="A46" s="6">
        <v>64</v>
      </c>
      <c r="B46" s="12" t="s">
        <v>63</v>
      </c>
      <c r="C46" s="9" t="s">
        <v>40</v>
      </c>
      <c r="D46" s="10">
        <v>1</v>
      </c>
    </row>
    <row r="47" s="1" customFormat="1" ht="25.05" customHeight="1" spans="1:4">
      <c r="A47" s="13" t="s">
        <v>64</v>
      </c>
      <c r="B47" s="14"/>
      <c r="C47" s="15"/>
      <c r="D47" s="16"/>
    </row>
    <row r="48" s="1" customFormat="1" ht="29.4" customHeight="1" spans="1:4">
      <c r="A48" s="17" t="s">
        <v>65</v>
      </c>
      <c r="B48" s="17"/>
      <c r="C48" s="17"/>
      <c r="D48" s="18"/>
    </row>
    <row r="49" s="1" customFormat="1" ht="34.2" customHeight="1" spans="1:4">
      <c r="A49" s="19"/>
      <c r="B49" s="19"/>
      <c r="C49" s="19"/>
      <c r="D49" s="20"/>
    </row>
    <row r="50" s="1" customFormat="1" ht="25.05" customHeight="1" spans="1:4">
      <c r="B50" s="21"/>
      <c r="C50" s="21"/>
      <c r="D50" s="22"/>
    </row>
    <row r="51" s="1" customFormat="1" ht="25.05" customHeight="1" spans="1:4">
      <c r="B51" s="21"/>
      <c r="D51" s="2"/>
    </row>
    <row r="52" s="1" customFormat="1" ht="25.05" customHeight="1" spans="1:4">
      <c r="B52" s="21"/>
      <c r="D52" s="2"/>
    </row>
    <row r="53" s="1" customFormat="1" ht="25.05" customHeight="1" spans="1:4">
      <c r="D53" s="2"/>
    </row>
    <row r="54" ht="25.05" customHeight="1"/>
  </sheetData>
  <mergeCells count="4">
    <mergeCell ref="A1:D1"/>
    <mergeCell ref="A47:B47"/>
    <mergeCell ref="A48:D48"/>
    <mergeCell ref="A49:D49"/>
  </mergeCells>
  <hyperlinks>
    <hyperlink ref="B2" location="成本测算表!A1" display="项目名称及做法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彭彭</cp:lastModifiedBy>
  <dcterms:created xsi:type="dcterms:W3CDTF">2026-10-07T00:37:52Z</dcterms:created>
  <dcterms:modified xsi:type="dcterms:W3CDTF">2026-10-07T00:40:23Z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A5003743681444E9B3F825262C9FF0E7_11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